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vid\Desktop\Examen 2ADB ICA 2014-2015 version 2\Corrigé\ADB2_ICA_EXA_2015 Gorret_Chantal\Campagne sensibilisation 2015\"/>
    </mc:Choice>
  </mc:AlternateContent>
  <bookViews>
    <workbookView xWindow="0" yWindow="0" windowWidth="13236" windowHeight="9276" activeTab="4"/>
  </bookViews>
  <sheets>
    <sheet name="Dépenses prévisionnelles" sheetId="1" r:id="rId1"/>
    <sheet name="Dépenses prévisionnelles OK" sheetId="2" r:id="rId2"/>
    <sheet name="Graphique EPS" sheetId="4" r:id="rId3"/>
    <sheet name="Employés" sheetId="3" r:id="rId4"/>
    <sheet name="Employés OK" sheetId="5" r:id="rId5"/>
  </sheets>
  <definedNames>
    <definedName name="_xlnm._FilterDatabase" localSheetId="4" hidden="1">'Employés OK'!$A$1:$H$29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H31" i="5" l="1"/>
  <c r="F8" i="2"/>
  <c r="G8" i="2" s="1"/>
  <c r="H8" i="2" s="1"/>
  <c r="G18" i="2" l="1"/>
  <c r="G13" i="2"/>
  <c r="E3" i="2"/>
  <c r="F19" i="2"/>
  <c r="F18" i="2"/>
  <c r="H18" i="2" s="1"/>
  <c r="F14" i="2"/>
  <c r="G14" i="2" s="1"/>
  <c r="H14" i="2" s="1"/>
  <c r="F15" i="2"/>
  <c r="F16" i="2"/>
  <c r="F13" i="2"/>
  <c r="H13" i="2" s="1"/>
  <c r="F9" i="2"/>
  <c r="F10" i="2"/>
  <c r="G10" i="2" s="1"/>
  <c r="H10" i="2" s="1"/>
  <c r="F11" i="2"/>
  <c r="H16" i="2" l="1"/>
  <c r="G16" i="2"/>
  <c r="G15" i="2"/>
  <c r="H15" i="2" s="1"/>
  <c r="H17" i="2" s="1"/>
  <c r="G19" i="2"/>
  <c r="H19" i="2" s="1"/>
  <c r="H20" i="2" s="1"/>
  <c r="H9" i="2"/>
  <c r="H12" i="2" s="1"/>
  <c r="G9" i="2"/>
  <c r="G11" i="2"/>
  <c r="H11" i="2" s="1"/>
  <c r="H25" i="2" l="1"/>
  <c r="H21" i="2"/>
</calcChain>
</file>

<file path=xl/sharedStrings.xml><?xml version="1.0" encoding="utf-8"?>
<sst xmlns="http://schemas.openxmlformats.org/spreadsheetml/2006/main" count="434" uniqueCount="174">
  <si>
    <t>Date :</t>
  </si>
  <si>
    <t xml:space="preserve">TVA </t>
  </si>
  <si>
    <t>Intervenants</t>
  </si>
  <si>
    <t>Produits ou Prestation</t>
  </si>
  <si>
    <t>Quantité</t>
  </si>
  <si>
    <t>Prix</t>
  </si>
  <si>
    <t>Unité</t>
  </si>
  <si>
    <t>TVA</t>
  </si>
  <si>
    <t>Coktail</t>
  </si>
  <si>
    <t>par personne</t>
  </si>
  <si>
    <t>Buffet Traiteur</t>
  </si>
  <si>
    <t>Couverts</t>
  </si>
  <si>
    <t>par bouteille</t>
  </si>
  <si>
    <t>Sous-total</t>
  </si>
  <si>
    <t>forfait</t>
  </si>
  <si>
    <t>Conférence</t>
  </si>
  <si>
    <t>Signalétique sans fumée</t>
  </si>
  <si>
    <t>Décoration florale</t>
  </si>
  <si>
    <t>Coût de l'intervenant le plus cher</t>
  </si>
  <si>
    <t>Coût moyen d'un intervenant</t>
  </si>
  <si>
    <t>Total brut</t>
  </si>
  <si>
    <t>Total 
(TVA comprise)</t>
  </si>
  <si>
    <t>Autres décorations : ballons, affiches</t>
  </si>
  <si>
    <t>TOTAL</t>
  </si>
  <si>
    <t>BUDGET "LIEU DE TRAVAIL TOTALEMENT SANS FUMEE"</t>
  </si>
  <si>
    <t>Vin - eau - jus de fruit</t>
  </si>
  <si>
    <t xml:space="preserve">Animation Concours </t>
  </si>
  <si>
    <t>Brochures, flyer, films</t>
  </si>
  <si>
    <t>Traiteur Genecano</t>
  </si>
  <si>
    <t>Entreprise Promotion Santé</t>
  </si>
  <si>
    <t>Déco &amp; Co</t>
  </si>
  <si>
    <t>Nom</t>
  </si>
  <si>
    <t>Prénom</t>
  </si>
  <si>
    <t>Téléphone</t>
  </si>
  <si>
    <t>Adresse</t>
  </si>
  <si>
    <t>No postal</t>
  </si>
  <si>
    <t>Ville</t>
  </si>
  <si>
    <t>Date de naissance</t>
  </si>
  <si>
    <t>Abel</t>
  </si>
  <si>
    <t>Arnaud</t>
  </si>
  <si>
    <t>rte du Terreau 46</t>
  </si>
  <si>
    <t>Adam</t>
  </si>
  <si>
    <t>Stéphanie</t>
  </si>
  <si>
    <t>place Longemalle 4</t>
  </si>
  <si>
    <t>Orbe</t>
  </si>
  <si>
    <t>Altenstein</t>
  </si>
  <si>
    <t>Roland</t>
  </si>
  <si>
    <t>ch. Des Lochettes 24</t>
  </si>
  <si>
    <t>Bellevue</t>
  </si>
  <si>
    <t>Borel</t>
  </si>
  <si>
    <t>Alexandra</t>
  </si>
  <si>
    <t>bd des Philosophes 13</t>
  </si>
  <si>
    <t>Cointrin</t>
  </si>
  <si>
    <t>Dupuis</t>
  </si>
  <si>
    <t>Alexandre</t>
  </si>
  <si>
    <t>ch. de Traverse, 45</t>
  </si>
  <si>
    <t>Aigle</t>
  </si>
  <si>
    <t>Eperon</t>
  </si>
  <si>
    <t>Annelise</t>
  </si>
  <si>
    <t>rue du Vidollet 56</t>
  </si>
  <si>
    <t>Lausanne</t>
  </si>
  <si>
    <t>Favre</t>
  </si>
  <si>
    <t>Vincent</t>
  </si>
  <si>
    <t>ch. Des Poussins 14</t>
  </si>
  <si>
    <t>Lienhardt</t>
  </si>
  <si>
    <t>Robert</t>
  </si>
  <si>
    <t>rue Général-Dufour 86</t>
  </si>
  <si>
    <t>Onex</t>
  </si>
  <si>
    <t>Louis</t>
  </si>
  <si>
    <t>Victor</t>
  </si>
  <si>
    <t>av. du Bouchet 89</t>
  </si>
  <si>
    <t>Martigny</t>
  </si>
  <si>
    <t>Luisoni</t>
  </si>
  <si>
    <t>ch. De Bel-Ar 28</t>
  </si>
  <si>
    <t>Neuchâtel</t>
  </si>
  <si>
    <t>Lutz</t>
  </si>
  <si>
    <t>Marie-France</t>
  </si>
  <si>
    <t>rue des Cannons 88</t>
  </si>
  <si>
    <t>Berne</t>
  </si>
  <si>
    <t>Mauron</t>
  </si>
  <si>
    <t>Jean-Marc</t>
  </si>
  <si>
    <t>ch. Du Sans-Soucis, 35</t>
  </si>
  <si>
    <t>Crissier</t>
  </si>
  <si>
    <t>Mazenod</t>
  </si>
  <si>
    <t>Viginie</t>
  </si>
  <si>
    <t>rte de Lausanne 34</t>
  </si>
  <si>
    <t>Monnier</t>
  </si>
  <si>
    <t>Marine</t>
  </si>
  <si>
    <t>rue Indiennerie 3</t>
  </si>
  <si>
    <t>Moutier</t>
  </si>
  <si>
    <t>Morel</t>
  </si>
  <si>
    <t>Marie</t>
  </si>
  <si>
    <t>via Serta</t>
  </si>
  <si>
    <t>Ascona</t>
  </si>
  <si>
    <t>Sylvia</t>
  </si>
  <si>
    <t>rte de Lausanne 356</t>
  </si>
  <si>
    <t>Genève</t>
  </si>
  <si>
    <t>Petitpierre</t>
  </si>
  <si>
    <t>av. du Jura 134</t>
  </si>
  <si>
    <t>Porrentruy</t>
  </si>
  <si>
    <t>Potter</t>
  </si>
  <si>
    <t>Harry</t>
  </si>
  <si>
    <t>ch. De Poudlard</t>
  </si>
  <si>
    <t>Bienne</t>
  </si>
  <si>
    <t>Reddy</t>
  </si>
  <si>
    <t>Jean-François</t>
  </si>
  <si>
    <t>rue J.-A. Gautier 5</t>
  </si>
  <si>
    <t>Bâles</t>
  </si>
  <si>
    <t>Regamey</t>
  </si>
  <si>
    <t>Simon</t>
  </si>
  <si>
    <t>rte de Base 290</t>
  </si>
  <si>
    <t>Carouge</t>
  </si>
  <si>
    <t>Renevey</t>
  </si>
  <si>
    <t>Paul</t>
  </si>
  <si>
    <t>av. du Léman 78</t>
  </si>
  <si>
    <t>Morges</t>
  </si>
  <si>
    <t>Roset</t>
  </si>
  <si>
    <t>Benoit</t>
  </si>
  <si>
    <t>rte de la Plaine 14</t>
  </si>
  <si>
    <t>Roth</t>
  </si>
  <si>
    <t>Fabien</t>
  </si>
  <si>
    <t>rte de Sierre 556</t>
  </si>
  <si>
    <t>Sion</t>
  </si>
  <si>
    <t>Rügger</t>
  </si>
  <si>
    <t>Yolande</t>
  </si>
  <si>
    <t>contra di Sotto</t>
  </si>
  <si>
    <t>Contra</t>
  </si>
  <si>
    <t>Silva</t>
  </si>
  <si>
    <t>Marianne</t>
  </si>
  <si>
    <t>ch. De Bel-Air 42</t>
  </si>
  <si>
    <t>Bioggio</t>
  </si>
  <si>
    <t>Simoni</t>
  </si>
  <si>
    <t>Albert</t>
  </si>
  <si>
    <t>av. Petit-Senn 33</t>
  </si>
  <si>
    <t>Vivalini</t>
  </si>
  <si>
    <t>Myriam</t>
  </si>
  <si>
    <t>Grand-Rue 6</t>
  </si>
  <si>
    <t>Zimmenstein</t>
  </si>
  <si>
    <t>Agnès</t>
  </si>
  <si>
    <t>av. de l'Hôtel-de-Ville 4</t>
  </si>
  <si>
    <t>Aarau</t>
  </si>
  <si>
    <t>026 456 78 90</t>
  </si>
  <si>
    <t>024 468 97 02</t>
  </si>
  <si>
    <t>022 774 56 78</t>
  </si>
  <si>
    <t>022 589 89 01</t>
  </si>
  <si>
    <t>024 755 32 12</t>
  </si>
  <si>
    <t>021 788 24 56</t>
  </si>
  <si>
    <t>021 438 30 98</t>
  </si>
  <si>
    <t>022 358 02 45</t>
  </si>
  <si>
    <t>027 459 05 46</t>
  </si>
  <si>
    <t>032 568 90 34</t>
  </si>
  <si>
    <t>031 667 45 29</t>
  </si>
  <si>
    <t>021 67 39 15</t>
  </si>
  <si>
    <t>024 456 78 90</t>
  </si>
  <si>
    <t>032 345 67 89</t>
  </si>
  <si>
    <t>091 336 79 23</t>
  </si>
  <si>
    <t>022 344 67 89</t>
  </si>
  <si>
    <t>032 349 86 75</t>
  </si>
  <si>
    <t>032 23 45 67</t>
  </si>
  <si>
    <t>061 455 27 89</t>
  </si>
  <si>
    <t>022 456 37 28</t>
  </si>
  <si>
    <t>021 567 89 02</t>
  </si>
  <si>
    <t>061 899 03 45</t>
  </si>
  <si>
    <t>027 889 34 56</t>
  </si>
  <si>
    <t>091 568 34 67</t>
  </si>
  <si>
    <t>091 559 34 56</t>
  </si>
  <si>
    <t>022 556 34 58</t>
  </si>
  <si>
    <t>032 344 87 65</t>
  </si>
  <si>
    <t>062 456 78 23</t>
  </si>
  <si>
    <t>Participation à la journée</t>
  </si>
  <si>
    <t>oui</t>
  </si>
  <si>
    <t>Payerne</t>
  </si>
  <si>
    <t>non</t>
  </si>
  <si>
    <t>Nombre de personnes qui participent à la journée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</si>
</sst>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[$CHF]\ * #,##0.0_ ;_ [$CHF]\ * \-#,##0.0_ ;_ [$CHF]\ * &quot;-&quot;?_ ;_ @_ "/>
    <numFmt numFmtId="165" formatCode="_ [$CHF]\ * #,##0.00_ ;_ [$CHF]\ * \-#,##0.00_ ;_ [$CHF]\ * &quot;-&quot;??_ ;_ @_ 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2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/>
    </xf>
    <xf numFmtId="1" fontId="2" fillId="0" borderId="0" xfId="0" applyNumberFormat="1" applyFont="1" applyBorder="1" applyAlignment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9" fontId="2" fillId="0" borderId="1" xfId="0" applyNumberFormat="1" applyFont="1" applyBorder="1" applyAlignment="1">
      <alignment horizontal="center"/>
    </xf>
    <xf numFmtId="14" fontId="2" fillId="0" borderId="0" xfId="0" applyNumberFormat="1" applyFont="1" applyFill="1" applyAlignment="1">
      <alignment horizontal="center"/>
    </xf>
    <xf numFmtId="164" fontId="2" fillId="2" borderId="1" xfId="0" applyNumberFormat="1" applyFont="1" applyFill="1" applyBorder="1"/>
    <xf numFmtId="164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right"/>
    </xf>
    <xf numFmtId="165" fontId="2" fillId="0" borderId="1" xfId="0" applyNumberFormat="1" applyFont="1" applyFill="1" applyBorder="1"/>
    <xf numFmtId="0" fontId="6" fillId="0" borderId="0" xfId="0" applyFont="1"/>
    <xf numFmtId="0" fontId="5" fillId="0" borderId="0" xfId="0" applyFont="1" applyFill="1" applyBorder="1" applyAlignment="1">
      <alignment horizontal="center" vertical="center"/>
    </xf>
    <xf numFmtId="0" fontId="7" fillId="0" borderId="0" xfId="0" applyFont="1"/>
    <xf numFmtId="0" fontId="5" fillId="0" borderId="0" xfId="0" applyFont="1" applyAlignment="1">
      <alignment horizontal="center"/>
    </xf>
    <xf numFmtId="14" fontId="7" fillId="0" borderId="0" xfId="0" applyNumberFormat="1" applyFont="1" applyFill="1" applyAlignment="1">
      <alignment horizontal="center"/>
    </xf>
    <xf numFmtId="1" fontId="7" fillId="0" borderId="0" xfId="0" applyNumberFormat="1" applyFont="1" applyBorder="1" applyAlignment="1"/>
    <xf numFmtId="0" fontId="5" fillId="2" borderId="1" xfId="0" applyFont="1" applyFill="1" applyBorder="1" applyAlignment="1">
      <alignment horizontal="center"/>
    </xf>
    <xf numFmtId="9" fontId="7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1" xfId="0" applyNumberFormat="1" applyFont="1" applyBorder="1"/>
    <xf numFmtId="0" fontId="7" fillId="0" borderId="1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7" fillId="2" borderId="1" xfId="0" applyNumberFormat="1" applyFont="1" applyFill="1" applyBorder="1"/>
    <xf numFmtId="0" fontId="7" fillId="0" borderId="1" xfId="0" applyFont="1" applyFill="1" applyBorder="1"/>
    <xf numFmtId="0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7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H"/>
              <a:t>Répartition</a:t>
            </a:r>
            <a:r>
              <a:rPr lang="fr-CH" baseline="0"/>
              <a:t> </a:t>
            </a:r>
            <a:r>
              <a:rPr lang="fr-CH" sz="1800" b="1" i="0" u="none" strike="noStrike" baseline="0">
                <a:effectLst/>
              </a:rPr>
              <a:t>des dépenses</a:t>
            </a:r>
            <a:br>
              <a:rPr lang="fr-CH" sz="1800" b="1" i="0" u="none" strike="noStrike" baseline="0">
                <a:effectLst/>
              </a:rPr>
            </a:br>
            <a:r>
              <a:rPr lang="fr-CH" sz="1800" b="1" i="0" u="none" strike="noStrike" baseline="0">
                <a:effectLst/>
              </a:rPr>
              <a:t>Entreprise Promotion Santé</a:t>
            </a:r>
            <a:endParaRPr lang="fr-CH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'Dépenses prévisionnelles OK'!$B$13:$B$16</c:f>
              <c:strCache>
                <c:ptCount val="4"/>
                <c:pt idx="0">
                  <c:v>Animation Concours </c:v>
                </c:pt>
                <c:pt idx="1">
                  <c:v>Conférence</c:v>
                </c:pt>
                <c:pt idx="2">
                  <c:v>Brochures, flyer, films</c:v>
                </c:pt>
                <c:pt idx="3">
                  <c:v>Signalétique sans fumée</c:v>
                </c:pt>
              </c:strCache>
            </c:strRef>
          </c:cat>
          <c:val>
            <c:numRef>
              <c:f>'Dépenses prévisionnelles OK'!$H$13:$H$16</c:f>
              <c:numCache>
                <c:formatCode>_ [$CHF]\ * #,##0.0_ ;_ [$CHF]\ * \-#,##0.0_ ;_ [$CHF]\ * "-"?_ ;_ @_ </c:formatCode>
                <c:ptCount val="4"/>
                <c:pt idx="0">
                  <c:v>108</c:v>
                </c:pt>
                <c:pt idx="1">
                  <c:v>270</c:v>
                </c:pt>
                <c:pt idx="2">
                  <c:v>108</c:v>
                </c:pt>
                <c:pt idx="3">
                  <c:v>54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198791845164802"/>
          <c:y val="0.38007139280953095"/>
          <c:w val="0.24980828194026111"/>
          <c:h val="0.22304992351477165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fr-F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8379" cy="6063916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opLeftCell="A4" workbookViewId="0">
      <selection activeCell="J13" sqref="J13"/>
    </sheetView>
  </sheetViews>
  <sheetFormatPr baseColWidth="10" defaultRowHeight="15.6" x14ac:dyDescent="0.3"/>
  <cols>
    <col min="1" max="1" width="15.33203125" style="28" bestFit="1" customWidth="1"/>
    <col min="2" max="2" width="37.33203125" style="28" bestFit="1" customWidth="1"/>
    <col min="3" max="3" width="8.44140625" style="28" bestFit="1" customWidth="1"/>
    <col min="4" max="4" width="10.88671875" style="28" bestFit="1" customWidth="1"/>
    <col min="5" max="5" width="11.6640625" style="28" bestFit="1" customWidth="1"/>
    <col min="6" max="6" width="12.33203125" style="28" bestFit="1" customWidth="1"/>
    <col min="7" max="7" width="10.88671875" style="28" bestFit="1" customWidth="1"/>
    <col min="8" max="8" width="13.5546875" style="28" bestFit="1" customWidth="1"/>
    <col min="9" max="16384" width="11.5546875" style="28"/>
  </cols>
  <sheetData>
    <row r="1" spans="1:8" ht="28.95" customHeight="1" x14ac:dyDescent="0.3">
      <c r="A1" s="51" t="s">
        <v>24</v>
      </c>
      <c r="B1" s="51"/>
      <c r="C1" s="51"/>
      <c r="D1" s="51"/>
      <c r="E1" s="51"/>
      <c r="F1" s="51"/>
      <c r="G1" s="51"/>
      <c r="H1" s="51"/>
    </row>
    <row r="2" spans="1:8" ht="16.2" x14ac:dyDescent="0.3">
      <c r="A2" s="29"/>
      <c r="B2" s="29"/>
      <c r="C2" s="29"/>
      <c r="D2" s="29"/>
      <c r="E2" s="29"/>
      <c r="F2" s="29"/>
      <c r="G2" s="29"/>
      <c r="H2" s="29"/>
    </row>
    <row r="3" spans="1:8" ht="16.2" x14ac:dyDescent="0.35">
      <c r="A3" s="30"/>
      <c r="B3" s="30"/>
      <c r="C3" s="30"/>
      <c r="D3" s="31" t="s">
        <v>0</v>
      </c>
      <c r="E3" s="32"/>
      <c r="F3" s="30"/>
      <c r="G3" s="30"/>
      <c r="H3" s="30"/>
    </row>
    <row r="4" spans="1:8" x14ac:dyDescent="0.3">
      <c r="A4" s="30"/>
      <c r="B4" s="30"/>
      <c r="C4" s="30"/>
      <c r="D4" s="30"/>
      <c r="E4" s="30"/>
      <c r="F4" s="30"/>
      <c r="G4" s="30"/>
      <c r="H4" s="30"/>
    </row>
    <row r="5" spans="1:8" ht="16.2" x14ac:dyDescent="0.35">
      <c r="A5" s="30"/>
      <c r="B5" s="30"/>
      <c r="C5" s="30"/>
      <c r="D5" s="33"/>
      <c r="E5" s="30"/>
      <c r="F5" s="34" t="s">
        <v>1</v>
      </c>
      <c r="G5" s="35">
        <v>0.08</v>
      </c>
      <c r="H5" s="30"/>
    </row>
    <row r="6" spans="1:8" x14ac:dyDescent="0.3">
      <c r="A6" s="30"/>
      <c r="B6" s="30"/>
      <c r="C6" s="30"/>
      <c r="D6" s="30"/>
      <c r="E6" s="30"/>
      <c r="F6" s="30"/>
      <c r="G6" s="30"/>
      <c r="H6" s="30"/>
    </row>
    <row r="7" spans="1:8" ht="48.6" x14ac:dyDescent="0.3">
      <c r="A7" s="36" t="s">
        <v>2</v>
      </c>
      <c r="B7" s="36" t="s">
        <v>3</v>
      </c>
      <c r="C7" s="36" t="s">
        <v>4</v>
      </c>
      <c r="D7" s="36" t="s">
        <v>5</v>
      </c>
      <c r="E7" s="36" t="s">
        <v>6</v>
      </c>
      <c r="F7" s="36" t="s">
        <v>20</v>
      </c>
      <c r="G7" s="36" t="s">
        <v>7</v>
      </c>
      <c r="H7" s="37" t="s">
        <v>21</v>
      </c>
    </row>
    <row r="8" spans="1:8" x14ac:dyDescent="0.3">
      <c r="A8" s="52" t="s">
        <v>28</v>
      </c>
      <c r="B8" s="38" t="s">
        <v>8</v>
      </c>
      <c r="C8" s="39">
        <v>30</v>
      </c>
      <c r="D8" s="40">
        <v>9.5</v>
      </c>
      <c r="E8" s="38" t="s">
        <v>9</v>
      </c>
      <c r="F8" s="41"/>
      <c r="G8" s="41"/>
      <c r="H8" s="41"/>
    </row>
    <row r="9" spans="1:8" x14ac:dyDescent="0.3">
      <c r="A9" s="52"/>
      <c r="B9" s="38" t="s">
        <v>10</v>
      </c>
      <c r="C9" s="39">
        <v>40</v>
      </c>
      <c r="D9" s="40">
        <v>31.9</v>
      </c>
      <c r="E9" s="38" t="s">
        <v>9</v>
      </c>
      <c r="F9" s="41"/>
      <c r="G9" s="41"/>
      <c r="H9" s="41"/>
    </row>
    <row r="10" spans="1:8" x14ac:dyDescent="0.3">
      <c r="A10" s="52"/>
      <c r="B10" s="38" t="s">
        <v>11</v>
      </c>
      <c r="C10" s="39">
        <v>50</v>
      </c>
      <c r="D10" s="40">
        <v>4.5</v>
      </c>
      <c r="E10" s="38" t="s">
        <v>9</v>
      </c>
      <c r="F10" s="41"/>
      <c r="G10" s="41"/>
      <c r="H10" s="41"/>
    </row>
    <row r="11" spans="1:8" x14ac:dyDescent="0.3">
      <c r="A11" s="52"/>
      <c r="B11" s="38" t="s">
        <v>25</v>
      </c>
      <c r="C11" s="42">
        <v>25</v>
      </c>
      <c r="D11" s="40">
        <v>6.5</v>
      </c>
      <c r="E11" s="38" t="s">
        <v>12</v>
      </c>
      <c r="F11" s="41"/>
      <c r="G11" s="41"/>
      <c r="H11" s="41"/>
    </row>
    <row r="12" spans="1:8" ht="16.2" x14ac:dyDescent="0.35">
      <c r="A12" s="52"/>
      <c r="B12" s="53" t="s">
        <v>13</v>
      </c>
      <c r="C12" s="53"/>
      <c r="D12" s="53"/>
      <c r="E12" s="53"/>
      <c r="F12" s="53"/>
      <c r="G12" s="53"/>
      <c r="H12" s="43"/>
    </row>
    <row r="13" spans="1:8" x14ac:dyDescent="0.3">
      <c r="A13" s="52" t="s">
        <v>29</v>
      </c>
      <c r="B13" s="38" t="s">
        <v>26</v>
      </c>
      <c r="C13" s="38"/>
      <c r="D13" s="40">
        <v>100</v>
      </c>
      <c r="E13" s="38" t="s">
        <v>14</v>
      </c>
      <c r="F13" s="41"/>
      <c r="G13" s="41"/>
      <c r="H13" s="41"/>
    </row>
    <row r="14" spans="1:8" x14ac:dyDescent="0.3">
      <c r="A14" s="52"/>
      <c r="B14" s="38" t="s">
        <v>15</v>
      </c>
      <c r="C14" s="38"/>
      <c r="D14" s="40">
        <v>250</v>
      </c>
      <c r="E14" s="38" t="s">
        <v>14</v>
      </c>
      <c r="F14" s="41"/>
      <c r="G14" s="41"/>
      <c r="H14" s="41"/>
    </row>
    <row r="15" spans="1:8" x14ac:dyDescent="0.3">
      <c r="A15" s="52"/>
      <c r="B15" s="38" t="s">
        <v>27</v>
      </c>
      <c r="C15" s="38"/>
      <c r="D15" s="40">
        <v>100</v>
      </c>
      <c r="E15" s="38" t="s">
        <v>14</v>
      </c>
      <c r="F15" s="41"/>
      <c r="G15" s="41"/>
      <c r="H15" s="41"/>
    </row>
    <row r="16" spans="1:8" x14ac:dyDescent="0.3">
      <c r="A16" s="52"/>
      <c r="B16" s="44" t="s">
        <v>16</v>
      </c>
      <c r="C16" s="38"/>
      <c r="D16" s="40">
        <v>50</v>
      </c>
      <c r="E16" s="38" t="s">
        <v>14</v>
      </c>
      <c r="F16" s="41"/>
      <c r="G16" s="41"/>
      <c r="H16" s="41"/>
    </row>
    <row r="17" spans="1:8" ht="16.2" x14ac:dyDescent="0.35">
      <c r="A17" s="52"/>
      <c r="B17" s="53" t="s">
        <v>13</v>
      </c>
      <c r="C17" s="53"/>
      <c r="D17" s="53"/>
      <c r="E17" s="53"/>
      <c r="F17" s="53"/>
      <c r="G17" s="53"/>
      <c r="H17" s="43"/>
    </row>
    <row r="18" spans="1:8" x14ac:dyDescent="0.3">
      <c r="A18" s="52" t="s">
        <v>30</v>
      </c>
      <c r="B18" s="44" t="s">
        <v>17</v>
      </c>
      <c r="C18" s="38"/>
      <c r="D18" s="40">
        <v>100</v>
      </c>
      <c r="E18" s="38" t="s">
        <v>14</v>
      </c>
      <c r="F18" s="41"/>
      <c r="G18" s="41"/>
      <c r="H18" s="41"/>
    </row>
    <row r="19" spans="1:8" x14ac:dyDescent="0.3">
      <c r="A19" s="52"/>
      <c r="B19" s="44" t="s">
        <v>22</v>
      </c>
      <c r="C19" s="38"/>
      <c r="D19" s="40">
        <v>80</v>
      </c>
      <c r="E19" s="38" t="s">
        <v>14</v>
      </c>
      <c r="F19" s="41"/>
      <c r="G19" s="41"/>
      <c r="H19" s="41"/>
    </row>
    <row r="20" spans="1:8" ht="16.2" x14ac:dyDescent="0.35">
      <c r="A20" s="52"/>
      <c r="B20" s="53" t="s">
        <v>13</v>
      </c>
      <c r="C20" s="53"/>
      <c r="D20" s="53"/>
      <c r="E20" s="53"/>
      <c r="F20" s="53"/>
      <c r="G20" s="53"/>
      <c r="H20" s="43"/>
    </row>
    <row r="21" spans="1:8" ht="16.2" x14ac:dyDescent="0.3">
      <c r="A21" s="49" t="s">
        <v>23</v>
      </c>
      <c r="B21" s="49"/>
      <c r="C21" s="49"/>
      <c r="D21" s="49"/>
      <c r="E21" s="49"/>
      <c r="F21" s="49"/>
      <c r="G21" s="49"/>
      <c r="H21" s="45"/>
    </row>
    <row r="22" spans="1:8" ht="16.2" x14ac:dyDescent="0.3">
      <c r="A22" s="46"/>
      <c r="B22" s="47"/>
      <c r="C22" s="47"/>
      <c r="D22" s="47"/>
      <c r="E22" s="47"/>
      <c r="F22" s="47"/>
      <c r="G22" s="47"/>
      <c r="H22" s="48"/>
    </row>
    <row r="23" spans="1:8" x14ac:dyDescent="0.3">
      <c r="A23" s="30"/>
      <c r="B23" s="30"/>
      <c r="C23" s="30"/>
      <c r="D23" s="30"/>
      <c r="E23" s="30"/>
      <c r="F23" s="30"/>
      <c r="G23" s="30"/>
      <c r="H23" s="30"/>
    </row>
    <row r="24" spans="1:8" x14ac:dyDescent="0.3">
      <c r="A24" s="30"/>
      <c r="B24" s="30"/>
      <c r="C24" s="30"/>
      <c r="D24" s="50" t="s">
        <v>18</v>
      </c>
      <c r="E24" s="50"/>
      <c r="F24" s="50"/>
      <c r="G24" s="50"/>
      <c r="H24" s="40"/>
    </row>
    <row r="25" spans="1:8" x14ac:dyDescent="0.3">
      <c r="A25" s="30"/>
      <c r="B25" s="30"/>
      <c r="C25" s="30"/>
      <c r="D25" s="50" t="s">
        <v>19</v>
      </c>
      <c r="E25" s="50"/>
      <c r="F25" s="50"/>
      <c r="G25" s="50"/>
      <c r="H25" s="40"/>
    </row>
  </sheetData>
  <mergeCells count="10">
    <mergeCell ref="A21:G21"/>
    <mergeCell ref="D24:G24"/>
    <mergeCell ref="D25:G25"/>
    <mergeCell ref="A1:H1"/>
    <mergeCell ref="A8:A12"/>
    <mergeCell ref="B12:G12"/>
    <mergeCell ref="A13:A17"/>
    <mergeCell ref="B17:G17"/>
    <mergeCell ref="A18:A20"/>
    <mergeCell ref="B20:G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H25" sqref="H25"/>
    </sheetView>
  </sheetViews>
  <sheetFormatPr baseColWidth="10" defaultRowHeight="14.4" x14ac:dyDescent="0.3"/>
  <cols>
    <col min="1" max="1" width="15.33203125" bestFit="1" customWidth="1"/>
    <col min="2" max="2" width="37.33203125" bestFit="1" customWidth="1"/>
    <col min="3" max="3" width="8.44140625" bestFit="1" customWidth="1"/>
    <col min="4" max="4" width="10.88671875" bestFit="1" customWidth="1"/>
    <col min="5" max="5" width="11.6640625" bestFit="1" customWidth="1"/>
    <col min="6" max="6" width="12.33203125" bestFit="1" customWidth="1"/>
    <col min="7" max="7" width="10.88671875" bestFit="1" customWidth="1"/>
    <col min="8" max="8" width="13.5546875" bestFit="1" customWidth="1"/>
  </cols>
  <sheetData>
    <row r="1" spans="1:8" ht="28.95" customHeight="1" x14ac:dyDescent="0.3">
      <c r="A1" s="56" t="s">
        <v>24</v>
      </c>
      <c r="B1" s="56"/>
      <c r="C1" s="56"/>
      <c r="D1" s="56"/>
      <c r="E1" s="56"/>
      <c r="F1" s="56"/>
      <c r="G1" s="56"/>
      <c r="H1" s="56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D3" s="3" t="s">
        <v>0</v>
      </c>
      <c r="E3" s="19">
        <f ca="1">TODAY()</f>
        <v>41906</v>
      </c>
      <c r="F3" s="2"/>
      <c r="G3" s="2"/>
      <c r="H3" s="2"/>
    </row>
    <row r="4" spans="1:8" x14ac:dyDescent="0.3">
      <c r="A4" s="2"/>
      <c r="B4" s="2"/>
      <c r="C4" s="2"/>
      <c r="D4" s="2"/>
      <c r="E4" s="2"/>
      <c r="F4" s="2"/>
      <c r="G4" s="2"/>
      <c r="H4" s="2"/>
    </row>
    <row r="5" spans="1:8" x14ac:dyDescent="0.3">
      <c r="A5" s="2"/>
      <c r="B5" s="2"/>
      <c r="C5" s="2"/>
      <c r="D5" s="4"/>
      <c r="E5" s="2"/>
      <c r="F5" s="10" t="s">
        <v>1</v>
      </c>
      <c r="G5" s="18">
        <v>0.08</v>
      </c>
      <c r="H5" s="2"/>
    </row>
    <row r="6" spans="1:8" x14ac:dyDescent="0.3">
      <c r="A6" s="2"/>
      <c r="B6" s="2"/>
      <c r="C6" s="2"/>
      <c r="D6" s="2"/>
      <c r="E6" s="2"/>
      <c r="F6" s="2"/>
      <c r="G6" s="2"/>
      <c r="H6" s="2"/>
    </row>
    <row r="7" spans="1:8" ht="39.6" x14ac:dyDescent="0.3">
      <c r="A7" s="8" t="s">
        <v>2</v>
      </c>
      <c r="B7" s="8" t="s">
        <v>3</v>
      </c>
      <c r="C7" s="8" t="s">
        <v>4</v>
      </c>
      <c r="D7" s="8" t="s">
        <v>5</v>
      </c>
      <c r="E7" s="8" t="s">
        <v>6</v>
      </c>
      <c r="F7" s="8" t="s">
        <v>20</v>
      </c>
      <c r="G7" s="8" t="s">
        <v>7</v>
      </c>
      <c r="H7" s="12" t="s">
        <v>21</v>
      </c>
    </row>
    <row r="8" spans="1:8" x14ac:dyDescent="0.3">
      <c r="A8" s="57" t="s">
        <v>28</v>
      </c>
      <c r="B8" s="13" t="s">
        <v>8</v>
      </c>
      <c r="C8" s="11">
        <v>30</v>
      </c>
      <c r="D8" s="14">
        <v>9.5</v>
      </c>
      <c r="E8" s="13" t="s">
        <v>9</v>
      </c>
      <c r="F8" s="17">
        <f>D8*C8</f>
        <v>285</v>
      </c>
      <c r="G8" s="27">
        <f>F8*$G$5</f>
        <v>22.8</v>
      </c>
      <c r="H8" s="17">
        <f>F8+G8</f>
        <v>307.8</v>
      </c>
    </row>
    <row r="9" spans="1:8" x14ac:dyDescent="0.3">
      <c r="A9" s="57"/>
      <c r="B9" s="13" t="s">
        <v>10</v>
      </c>
      <c r="C9" s="11">
        <v>40</v>
      </c>
      <c r="D9" s="14">
        <v>31.9</v>
      </c>
      <c r="E9" s="13" t="s">
        <v>9</v>
      </c>
      <c r="F9" s="17">
        <f t="shared" ref="F9:F11" si="0">D9*C9</f>
        <v>1276</v>
      </c>
      <c r="G9" s="17">
        <f t="shared" ref="G9:G11" si="1">F9*$G$5</f>
        <v>102.08</v>
      </c>
      <c r="H9" s="17">
        <f t="shared" ref="H9:H11" si="2">F9+G9</f>
        <v>1378.08</v>
      </c>
    </row>
    <row r="10" spans="1:8" x14ac:dyDescent="0.3">
      <c r="A10" s="57"/>
      <c r="B10" s="13" t="s">
        <v>11</v>
      </c>
      <c r="C10" s="11">
        <v>50</v>
      </c>
      <c r="D10" s="14">
        <v>4.5</v>
      </c>
      <c r="E10" s="13" t="s">
        <v>9</v>
      </c>
      <c r="F10" s="17">
        <f t="shared" si="0"/>
        <v>225</v>
      </c>
      <c r="G10" s="17">
        <f t="shared" si="1"/>
        <v>18</v>
      </c>
      <c r="H10" s="17">
        <f t="shared" si="2"/>
        <v>243</v>
      </c>
    </row>
    <row r="11" spans="1:8" x14ac:dyDescent="0.3">
      <c r="A11" s="57"/>
      <c r="B11" s="13" t="s">
        <v>25</v>
      </c>
      <c r="C11" s="16">
        <v>25</v>
      </c>
      <c r="D11" s="14">
        <v>6.5</v>
      </c>
      <c r="E11" s="13" t="s">
        <v>12</v>
      </c>
      <c r="F11" s="17">
        <f t="shared" si="0"/>
        <v>162.5</v>
      </c>
      <c r="G11" s="17">
        <f t="shared" si="1"/>
        <v>13</v>
      </c>
      <c r="H11" s="17">
        <f t="shared" si="2"/>
        <v>175.5</v>
      </c>
    </row>
    <row r="12" spans="1:8" x14ac:dyDescent="0.3">
      <c r="A12" s="57"/>
      <c r="B12" s="58" t="s">
        <v>13</v>
      </c>
      <c r="C12" s="58"/>
      <c r="D12" s="58"/>
      <c r="E12" s="58"/>
      <c r="F12" s="58"/>
      <c r="G12" s="58"/>
      <c r="H12" s="20">
        <f>SUM(H8:H11)</f>
        <v>2104.38</v>
      </c>
    </row>
    <row r="13" spans="1:8" x14ac:dyDescent="0.3">
      <c r="A13" s="57" t="s">
        <v>29</v>
      </c>
      <c r="B13" s="13" t="s">
        <v>26</v>
      </c>
      <c r="C13" s="13"/>
      <c r="D13" s="14">
        <v>100</v>
      </c>
      <c r="E13" s="13" t="s">
        <v>14</v>
      </c>
      <c r="F13" s="17">
        <f>D13</f>
        <v>100</v>
      </c>
      <c r="G13" s="17">
        <f>F13*$G$5</f>
        <v>8</v>
      </c>
      <c r="H13" s="17">
        <f>F13+G13</f>
        <v>108</v>
      </c>
    </row>
    <row r="14" spans="1:8" x14ac:dyDescent="0.3">
      <c r="A14" s="57"/>
      <c r="B14" s="13" t="s">
        <v>15</v>
      </c>
      <c r="C14" s="13"/>
      <c r="D14" s="14">
        <v>250</v>
      </c>
      <c r="E14" s="13" t="s">
        <v>14</v>
      </c>
      <c r="F14" s="17">
        <f t="shared" ref="F14:F16" si="3">D14</f>
        <v>250</v>
      </c>
      <c r="G14" s="17">
        <f t="shared" ref="G14:G16" si="4">F14*$G$5</f>
        <v>20</v>
      </c>
      <c r="H14" s="17">
        <f t="shared" ref="H14:H16" si="5">F14+G14</f>
        <v>270</v>
      </c>
    </row>
    <row r="15" spans="1:8" x14ac:dyDescent="0.3">
      <c r="A15" s="57"/>
      <c r="B15" s="13" t="s">
        <v>27</v>
      </c>
      <c r="C15" s="13"/>
      <c r="D15" s="14">
        <v>100</v>
      </c>
      <c r="E15" s="13" t="s">
        <v>14</v>
      </c>
      <c r="F15" s="17">
        <f t="shared" si="3"/>
        <v>100</v>
      </c>
      <c r="G15" s="17">
        <f t="shared" si="4"/>
        <v>8</v>
      </c>
      <c r="H15" s="17">
        <f t="shared" si="5"/>
        <v>108</v>
      </c>
    </row>
    <row r="16" spans="1:8" x14ac:dyDescent="0.3">
      <c r="A16" s="57"/>
      <c r="B16" s="15" t="s">
        <v>16</v>
      </c>
      <c r="C16" s="13"/>
      <c r="D16" s="14">
        <v>50</v>
      </c>
      <c r="E16" s="13" t="s">
        <v>14</v>
      </c>
      <c r="F16" s="17">
        <f t="shared" si="3"/>
        <v>50</v>
      </c>
      <c r="G16" s="17">
        <f t="shared" si="4"/>
        <v>4</v>
      </c>
      <c r="H16" s="17">
        <f t="shared" si="5"/>
        <v>54</v>
      </c>
    </row>
    <row r="17" spans="1:8" x14ac:dyDescent="0.3">
      <c r="A17" s="57"/>
      <c r="B17" s="58" t="s">
        <v>13</v>
      </c>
      <c r="C17" s="58"/>
      <c r="D17" s="58"/>
      <c r="E17" s="58"/>
      <c r="F17" s="58"/>
      <c r="G17" s="58"/>
      <c r="H17" s="20">
        <f>SUM(H13:H16)</f>
        <v>540</v>
      </c>
    </row>
    <row r="18" spans="1:8" x14ac:dyDescent="0.3">
      <c r="A18" s="57" t="s">
        <v>30</v>
      </c>
      <c r="B18" s="15" t="s">
        <v>17</v>
      </c>
      <c r="C18" s="13"/>
      <c r="D18" s="14">
        <v>100</v>
      </c>
      <c r="E18" s="13" t="s">
        <v>14</v>
      </c>
      <c r="F18" s="17">
        <f>D18</f>
        <v>100</v>
      </c>
      <c r="G18" s="17">
        <f>F18*$G$5</f>
        <v>8</v>
      </c>
      <c r="H18" s="17">
        <f>F18+G18</f>
        <v>108</v>
      </c>
    </row>
    <row r="19" spans="1:8" x14ac:dyDescent="0.3">
      <c r="A19" s="57"/>
      <c r="B19" s="15" t="s">
        <v>22</v>
      </c>
      <c r="C19" s="13"/>
      <c r="D19" s="14">
        <v>80</v>
      </c>
      <c r="E19" s="13" t="s">
        <v>14</v>
      </c>
      <c r="F19" s="17">
        <f>D19</f>
        <v>80</v>
      </c>
      <c r="G19" s="17">
        <f>F19*$G$5</f>
        <v>6.4</v>
      </c>
      <c r="H19" s="17">
        <f>F19+G19</f>
        <v>86.4</v>
      </c>
    </row>
    <row r="20" spans="1:8" x14ac:dyDescent="0.3">
      <c r="A20" s="57"/>
      <c r="B20" s="58" t="s">
        <v>13</v>
      </c>
      <c r="C20" s="58"/>
      <c r="D20" s="58"/>
      <c r="E20" s="58"/>
      <c r="F20" s="58"/>
      <c r="G20" s="58"/>
      <c r="H20" s="20">
        <f>SUM(H18:H19)</f>
        <v>194.4</v>
      </c>
    </row>
    <row r="21" spans="1:8" x14ac:dyDescent="0.3">
      <c r="A21" s="54" t="s">
        <v>23</v>
      </c>
      <c r="B21" s="54"/>
      <c r="C21" s="54"/>
      <c r="D21" s="54"/>
      <c r="E21" s="54"/>
      <c r="F21" s="54"/>
      <c r="G21" s="54"/>
      <c r="H21" s="21">
        <f>SUM(H12,H17,H20)</f>
        <v>2838.78</v>
      </c>
    </row>
    <row r="22" spans="1:8" x14ac:dyDescent="0.3">
      <c r="A22" s="5"/>
      <c r="B22" s="6"/>
      <c r="C22" s="6"/>
      <c r="D22" s="6"/>
      <c r="E22" s="6"/>
      <c r="F22" s="6"/>
      <c r="G22" s="6"/>
      <c r="H22" s="7"/>
    </row>
    <row r="23" spans="1:8" x14ac:dyDescent="0.3">
      <c r="A23" s="2"/>
      <c r="B23" s="2"/>
      <c r="C23" s="2"/>
      <c r="D23" s="2"/>
      <c r="E23" s="2"/>
      <c r="F23" s="2"/>
      <c r="G23" s="2"/>
      <c r="H23" s="2"/>
    </row>
    <row r="24" spans="1:8" x14ac:dyDescent="0.3">
      <c r="A24" s="2"/>
      <c r="B24" s="2"/>
      <c r="C24" s="2"/>
      <c r="D24" s="55" t="s">
        <v>18</v>
      </c>
      <c r="E24" s="55"/>
      <c r="F24" s="55"/>
      <c r="G24" s="55"/>
      <c r="H24" s="14">
        <f>MAX(H12,H17,H20)</f>
        <v>2104.38</v>
      </c>
    </row>
    <row r="25" spans="1:8" x14ac:dyDescent="0.3">
      <c r="A25" s="2"/>
      <c r="B25" s="2"/>
      <c r="C25" s="2"/>
      <c r="D25" s="55" t="s">
        <v>19</v>
      </c>
      <c r="E25" s="55"/>
      <c r="F25" s="55"/>
      <c r="G25" s="55"/>
      <c r="H25" s="14">
        <f>AVERAGE(H12,H17,H20)</f>
        <v>946.2600000000001</v>
      </c>
    </row>
  </sheetData>
  <mergeCells count="10">
    <mergeCell ref="A21:G21"/>
    <mergeCell ref="D24:G24"/>
    <mergeCell ref="D25:G25"/>
    <mergeCell ref="A1:H1"/>
    <mergeCell ref="A8:A12"/>
    <mergeCell ref="B12:G12"/>
    <mergeCell ref="A13:A17"/>
    <mergeCell ref="B17:G17"/>
    <mergeCell ref="A18:A20"/>
    <mergeCell ref="B20:G2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&amp;LPrénom et Nom du candidat&amp;REntreprise sans fumée !</oddHeader>
    <oddFooter>&amp;C&amp;F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H31" sqref="H31"/>
    </sheetView>
  </sheetViews>
  <sheetFormatPr baseColWidth="10" defaultColWidth="11.5546875" defaultRowHeight="13.8" x14ac:dyDescent="0.25"/>
  <cols>
    <col min="1" max="1" width="12.33203125" style="9" bestFit="1" customWidth="1"/>
    <col min="2" max="3" width="13.6640625" style="9" bestFit="1" customWidth="1"/>
    <col min="4" max="4" width="22.109375" style="9" bestFit="1" customWidth="1"/>
    <col min="5" max="5" width="10.109375" style="9" bestFit="1" customWidth="1"/>
    <col min="6" max="6" width="10.33203125" style="9" bestFit="1" customWidth="1"/>
    <col min="7" max="7" width="18.88671875" style="9" bestFit="1" customWidth="1"/>
    <col min="8" max="8" width="25.109375" style="9" bestFit="1" customWidth="1"/>
    <col min="9" max="16384" width="11.5546875" style="9"/>
  </cols>
  <sheetData>
    <row r="1" spans="1:8" x14ac:dyDescent="0.25">
      <c r="A1" s="25" t="s">
        <v>31</v>
      </c>
      <c r="B1" s="25" t="s">
        <v>32</v>
      </c>
      <c r="C1" s="25" t="s">
        <v>33</v>
      </c>
      <c r="D1" s="22" t="s">
        <v>34</v>
      </c>
      <c r="E1" s="22" t="s">
        <v>35</v>
      </c>
      <c r="F1" s="22" t="s">
        <v>36</v>
      </c>
      <c r="G1" s="25" t="s">
        <v>37</v>
      </c>
      <c r="H1" s="22" t="s">
        <v>169</v>
      </c>
    </row>
    <row r="2" spans="1:8" x14ac:dyDescent="0.25">
      <c r="A2" s="9" t="s">
        <v>38</v>
      </c>
      <c r="B2" s="9" t="s">
        <v>39</v>
      </c>
      <c r="C2" s="9" t="s">
        <v>141</v>
      </c>
      <c r="D2" s="9" t="s">
        <v>40</v>
      </c>
      <c r="E2" s="23">
        <v>1530</v>
      </c>
      <c r="F2" s="9" t="s">
        <v>171</v>
      </c>
      <c r="G2" s="24">
        <v>24046</v>
      </c>
      <c r="H2" s="9" t="s">
        <v>170</v>
      </c>
    </row>
    <row r="3" spans="1:8" x14ac:dyDescent="0.25">
      <c r="A3" s="9" t="s">
        <v>41</v>
      </c>
      <c r="B3" s="9" t="s">
        <v>42</v>
      </c>
      <c r="C3" s="9" t="s">
        <v>142</v>
      </c>
      <c r="D3" s="9" t="s">
        <v>43</v>
      </c>
      <c r="E3" s="23">
        <v>1350</v>
      </c>
      <c r="F3" s="9" t="s">
        <v>44</v>
      </c>
      <c r="G3" s="24">
        <v>29428</v>
      </c>
      <c r="H3" s="9" t="s">
        <v>170</v>
      </c>
    </row>
    <row r="4" spans="1:8" x14ac:dyDescent="0.25">
      <c r="A4" s="9" t="s">
        <v>45</v>
      </c>
      <c r="B4" s="9" t="s">
        <v>46</v>
      </c>
      <c r="C4" s="9" t="s">
        <v>143</v>
      </c>
      <c r="D4" s="9" t="s">
        <v>47</v>
      </c>
      <c r="E4" s="23">
        <v>1293</v>
      </c>
      <c r="F4" s="9" t="s">
        <v>48</v>
      </c>
      <c r="G4" s="24">
        <v>28624</v>
      </c>
      <c r="H4" s="9" t="s">
        <v>170</v>
      </c>
    </row>
    <row r="5" spans="1:8" x14ac:dyDescent="0.25">
      <c r="A5" s="9" t="s">
        <v>49</v>
      </c>
      <c r="B5" s="9" t="s">
        <v>50</v>
      </c>
      <c r="C5" s="9" t="s">
        <v>144</v>
      </c>
      <c r="D5" s="9" t="s">
        <v>51</v>
      </c>
      <c r="E5" s="23">
        <v>1216</v>
      </c>
      <c r="F5" s="9" t="s">
        <v>52</v>
      </c>
      <c r="G5" s="24">
        <v>23844</v>
      </c>
      <c r="H5" s="9" t="s">
        <v>172</v>
      </c>
    </row>
    <row r="6" spans="1:8" x14ac:dyDescent="0.25">
      <c r="A6" s="9" t="s">
        <v>53</v>
      </c>
      <c r="B6" s="9" t="s">
        <v>54</v>
      </c>
      <c r="C6" s="9" t="s">
        <v>145</v>
      </c>
      <c r="D6" s="9" t="s">
        <v>55</v>
      </c>
      <c r="E6" s="23">
        <v>1860</v>
      </c>
      <c r="F6" s="9" t="s">
        <v>56</v>
      </c>
      <c r="G6" s="24">
        <v>20537</v>
      </c>
      <c r="H6" s="9" t="s">
        <v>172</v>
      </c>
    </row>
    <row r="7" spans="1:8" x14ac:dyDescent="0.25">
      <c r="A7" s="9" t="s">
        <v>57</v>
      </c>
      <c r="B7" s="9" t="s">
        <v>58</v>
      </c>
      <c r="C7" s="9" t="s">
        <v>146</v>
      </c>
      <c r="D7" s="9" t="s">
        <v>59</v>
      </c>
      <c r="E7" s="23">
        <v>1012</v>
      </c>
      <c r="F7" s="9" t="s">
        <v>60</v>
      </c>
      <c r="G7" s="24">
        <v>17796</v>
      </c>
      <c r="H7" s="9" t="s">
        <v>170</v>
      </c>
    </row>
    <row r="8" spans="1:8" x14ac:dyDescent="0.25">
      <c r="A8" s="9" t="s">
        <v>61</v>
      </c>
      <c r="B8" s="9" t="s">
        <v>62</v>
      </c>
      <c r="C8" s="9" t="s">
        <v>147</v>
      </c>
      <c r="D8" s="9" t="s">
        <v>63</v>
      </c>
      <c r="E8" s="23">
        <v>1010</v>
      </c>
      <c r="F8" s="9" t="s">
        <v>60</v>
      </c>
      <c r="G8" s="24">
        <v>25864</v>
      </c>
      <c r="H8" s="9" t="s">
        <v>172</v>
      </c>
    </row>
    <row r="9" spans="1:8" x14ac:dyDescent="0.25">
      <c r="A9" s="9" t="s">
        <v>64</v>
      </c>
      <c r="B9" s="9" t="s">
        <v>65</v>
      </c>
      <c r="C9" s="9" t="s">
        <v>148</v>
      </c>
      <c r="D9" s="9" t="s">
        <v>66</v>
      </c>
      <c r="E9" s="23">
        <v>1213</v>
      </c>
      <c r="F9" s="9" t="s">
        <v>67</v>
      </c>
      <c r="G9" s="24">
        <v>24231</v>
      </c>
      <c r="H9" s="9" t="s">
        <v>170</v>
      </c>
    </row>
    <row r="10" spans="1:8" x14ac:dyDescent="0.25">
      <c r="A10" s="9" t="s">
        <v>68</v>
      </c>
      <c r="B10" s="9" t="s">
        <v>69</v>
      </c>
      <c r="C10" s="9" t="s">
        <v>149</v>
      </c>
      <c r="D10" s="9" t="s">
        <v>70</v>
      </c>
      <c r="E10" s="23">
        <v>1920</v>
      </c>
      <c r="F10" s="9" t="s">
        <v>71</v>
      </c>
      <c r="G10" s="24">
        <v>22102</v>
      </c>
      <c r="H10" s="9" t="s">
        <v>172</v>
      </c>
    </row>
    <row r="11" spans="1:8" x14ac:dyDescent="0.25">
      <c r="A11" s="9" t="s">
        <v>72</v>
      </c>
      <c r="B11" s="9" t="s">
        <v>62</v>
      </c>
      <c r="C11" s="9" t="s">
        <v>150</v>
      </c>
      <c r="D11" s="9" t="s">
        <v>73</v>
      </c>
      <c r="E11" s="23">
        <v>2000</v>
      </c>
      <c r="F11" s="9" t="s">
        <v>74</v>
      </c>
      <c r="G11" s="24">
        <v>23846</v>
      </c>
      <c r="H11" s="9" t="s">
        <v>172</v>
      </c>
    </row>
    <row r="12" spans="1:8" x14ac:dyDescent="0.25">
      <c r="A12" s="9" t="s">
        <v>75</v>
      </c>
      <c r="B12" s="9" t="s">
        <v>76</v>
      </c>
      <c r="C12" s="9" t="s">
        <v>151</v>
      </c>
      <c r="D12" s="9" t="s">
        <v>77</v>
      </c>
      <c r="E12" s="23">
        <v>3018</v>
      </c>
      <c r="F12" s="9" t="s">
        <v>78</v>
      </c>
      <c r="G12" s="24">
        <v>16450</v>
      </c>
      <c r="H12" s="9" t="s">
        <v>170</v>
      </c>
    </row>
    <row r="13" spans="1:8" x14ac:dyDescent="0.25">
      <c r="A13" s="9" t="s">
        <v>79</v>
      </c>
      <c r="B13" s="9" t="s">
        <v>80</v>
      </c>
      <c r="C13" s="9" t="s">
        <v>152</v>
      </c>
      <c r="D13" s="9" t="s">
        <v>81</v>
      </c>
      <c r="E13" s="23">
        <v>1023</v>
      </c>
      <c r="F13" s="9" t="s">
        <v>82</v>
      </c>
      <c r="G13" s="24">
        <v>29394</v>
      </c>
      <c r="H13" s="9" t="s">
        <v>170</v>
      </c>
    </row>
    <row r="14" spans="1:8" x14ac:dyDescent="0.25">
      <c r="A14" s="9" t="s">
        <v>83</v>
      </c>
      <c r="B14" s="9" t="s">
        <v>84</v>
      </c>
      <c r="C14" s="9" t="s">
        <v>153</v>
      </c>
      <c r="D14" s="9" t="s">
        <v>85</v>
      </c>
      <c r="E14" s="23">
        <v>1860</v>
      </c>
      <c r="F14" s="9" t="s">
        <v>56</v>
      </c>
      <c r="G14" s="24">
        <v>24818</v>
      </c>
      <c r="H14" s="9" t="s">
        <v>170</v>
      </c>
    </row>
    <row r="15" spans="1:8" x14ac:dyDescent="0.25">
      <c r="A15" s="9" t="s">
        <v>86</v>
      </c>
      <c r="B15" s="9" t="s">
        <v>87</v>
      </c>
      <c r="C15" s="9" t="s">
        <v>154</v>
      </c>
      <c r="D15" s="9" t="s">
        <v>88</v>
      </c>
      <c r="E15" s="23">
        <v>2740</v>
      </c>
      <c r="F15" s="9" t="s">
        <v>89</v>
      </c>
      <c r="G15" s="24">
        <v>21249</v>
      </c>
      <c r="H15" s="9" t="s">
        <v>170</v>
      </c>
    </row>
    <row r="16" spans="1:8" x14ac:dyDescent="0.25">
      <c r="A16" s="9" t="s">
        <v>90</v>
      </c>
      <c r="B16" s="9" t="s">
        <v>91</v>
      </c>
      <c r="C16" s="9" t="s">
        <v>155</v>
      </c>
      <c r="D16" s="9" t="s">
        <v>92</v>
      </c>
      <c r="E16" s="23">
        <v>6612</v>
      </c>
      <c r="F16" s="9" t="s">
        <v>93</v>
      </c>
      <c r="G16" s="24">
        <v>20568</v>
      </c>
      <c r="H16" s="9" t="s">
        <v>172</v>
      </c>
    </row>
    <row r="17" spans="1:8" x14ac:dyDescent="0.25">
      <c r="A17" s="9" t="s">
        <v>90</v>
      </c>
      <c r="B17" s="9" t="s">
        <v>94</v>
      </c>
      <c r="C17" s="9" t="s">
        <v>156</v>
      </c>
      <c r="D17" s="9" t="s">
        <v>95</v>
      </c>
      <c r="E17" s="23">
        <v>1203</v>
      </c>
      <c r="F17" s="9" t="s">
        <v>96</v>
      </c>
      <c r="G17" s="24">
        <v>16450</v>
      </c>
      <c r="H17" s="9" t="s">
        <v>172</v>
      </c>
    </row>
    <row r="18" spans="1:8" x14ac:dyDescent="0.25">
      <c r="A18" s="9" t="s">
        <v>97</v>
      </c>
      <c r="B18" s="9" t="s">
        <v>68</v>
      </c>
      <c r="C18" s="9" t="s">
        <v>157</v>
      </c>
      <c r="D18" s="9" t="s">
        <v>98</v>
      </c>
      <c r="E18" s="23">
        <v>2900</v>
      </c>
      <c r="F18" s="9" t="s">
        <v>99</v>
      </c>
      <c r="G18" s="24">
        <v>16930</v>
      </c>
      <c r="H18" s="9" t="s">
        <v>170</v>
      </c>
    </row>
    <row r="19" spans="1:8" x14ac:dyDescent="0.25">
      <c r="A19" s="9" t="s">
        <v>100</v>
      </c>
      <c r="B19" s="9" t="s">
        <v>101</v>
      </c>
      <c r="C19" s="9" t="s">
        <v>158</v>
      </c>
      <c r="D19" s="9" t="s">
        <v>102</v>
      </c>
      <c r="E19" s="23">
        <v>2502</v>
      </c>
      <c r="F19" s="9" t="s">
        <v>103</v>
      </c>
      <c r="G19" s="24">
        <v>24810</v>
      </c>
      <c r="H19" s="9" t="s">
        <v>172</v>
      </c>
    </row>
    <row r="20" spans="1:8" x14ac:dyDescent="0.25">
      <c r="A20" s="9" t="s">
        <v>104</v>
      </c>
      <c r="B20" s="9" t="s">
        <v>105</v>
      </c>
      <c r="C20" s="9" t="s">
        <v>159</v>
      </c>
      <c r="D20" s="9" t="s">
        <v>106</v>
      </c>
      <c r="E20" s="23">
        <v>4054</v>
      </c>
      <c r="F20" s="9" t="s">
        <v>107</v>
      </c>
      <c r="G20" s="24">
        <v>24074</v>
      </c>
      <c r="H20" s="9" t="s">
        <v>170</v>
      </c>
    </row>
    <row r="21" spans="1:8" x14ac:dyDescent="0.25">
      <c r="A21" s="9" t="s">
        <v>108</v>
      </c>
      <c r="B21" s="9" t="s">
        <v>109</v>
      </c>
      <c r="C21" s="9" t="s">
        <v>160</v>
      </c>
      <c r="D21" s="9" t="s">
        <v>110</v>
      </c>
      <c r="E21" s="23">
        <v>1227</v>
      </c>
      <c r="F21" s="9" t="s">
        <v>111</v>
      </c>
      <c r="G21" s="24">
        <v>16936</v>
      </c>
      <c r="H21" s="9" t="s">
        <v>170</v>
      </c>
    </row>
    <row r="22" spans="1:8" x14ac:dyDescent="0.25">
      <c r="A22" s="9" t="s">
        <v>112</v>
      </c>
      <c r="B22" s="9" t="s">
        <v>113</v>
      </c>
      <c r="C22" s="9" t="s">
        <v>161</v>
      </c>
      <c r="D22" s="9" t="s">
        <v>114</v>
      </c>
      <c r="E22" s="23">
        <v>1110</v>
      </c>
      <c r="F22" s="9" t="s">
        <v>115</v>
      </c>
      <c r="G22" s="24">
        <v>25895</v>
      </c>
      <c r="H22" s="9" t="s">
        <v>170</v>
      </c>
    </row>
    <row r="23" spans="1:8" x14ac:dyDescent="0.25">
      <c r="A23" s="9" t="s">
        <v>116</v>
      </c>
      <c r="B23" s="9" t="s">
        <v>117</v>
      </c>
      <c r="C23" s="9" t="s">
        <v>162</v>
      </c>
      <c r="D23" s="9" t="s">
        <v>118</v>
      </c>
      <c r="E23" s="23">
        <v>4058</v>
      </c>
      <c r="F23" s="9" t="s">
        <v>107</v>
      </c>
      <c r="G23" s="24">
        <v>30490</v>
      </c>
      <c r="H23" s="9" t="s">
        <v>172</v>
      </c>
    </row>
    <row r="24" spans="1:8" x14ac:dyDescent="0.25">
      <c r="A24" s="9" t="s">
        <v>119</v>
      </c>
      <c r="B24" s="9" t="s">
        <v>120</v>
      </c>
      <c r="C24" s="9" t="s">
        <v>163</v>
      </c>
      <c r="D24" s="9" t="s">
        <v>121</v>
      </c>
      <c r="E24" s="23">
        <v>1950</v>
      </c>
      <c r="F24" s="9" t="s">
        <v>122</v>
      </c>
      <c r="G24" s="24">
        <v>32642</v>
      </c>
      <c r="H24" s="9" t="s">
        <v>170</v>
      </c>
    </row>
    <row r="25" spans="1:8" x14ac:dyDescent="0.25">
      <c r="A25" s="9" t="s">
        <v>123</v>
      </c>
      <c r="B25" s="9" t="s">
        <v>124</v>
      </c>
      <c r="C25" s="9" t="s">
        <v>164</v>
      </c>
      <c r="D25" s="9" t="s">
        <v>125</v>
      </c>
      <c r="E25" s="23">
        <v>6646</v>
      </c>
      <c r="F25" s="9" t="s">
        <v>126</v>
      </c>
      <c r="G25" s="24">
        <v>29427</v>
      </c>
      <c r="H25" s="9" t="s">
        <v>172</v>
      </c>
    </row>
    <row r="26" spans="1:8" x14ac:dyDescent="0.25">
      <c r="A26" s="9" t="s">
        <v>127</v>
      </c>
      <c r="B26" s="9" t="s">
        <v>128</v>
      </c>
      <c r="C26" s="9" t="s">
        <v>165</v>
      </c>
      <c r="D26" s="9" t="s">
        <v>129</v>
      </c>
      <c r="E26" s="23">
        <v>6934</v>
      </c>
      <c r="F26" s="9" t="s">
        <v>130</v>
      </c>
      <c r="G26" s="24">
        <v>21951</v>
      </c>
      <c r="H26" s="9" t="s">
        <v>172</v>
      </c>
    </row>
    <row r="27" spans="1:8" x14ac:dyDescent="0.25">
      <c r="A27" s="9" t="s">
        <v>131</v>
      </c>
      <c r="B27" s="9" t="s">
        <v>132</v>
      </c>
      <c r="C27" s="9" t="s">
        <v>166</v>
      </c>
      <c r="D27" s="9" t="s">
        <v>133</v>
      </c>
      <c r="E27" s="23">
        <v>1201</v>
      </c>
      <c r="F27" s="9" t="s">
        <v>96</v>
      </c>
      <c r="G27" s="24">
        <v>21310</v>
      </c>
      <c r="H27" s="9" t="s">
        <v>170</v>
      </c>
    </row>
    <row r="28" spans="1:8" x14ac:dyDescent="0.25">
      <c r="A28" s="9" t="s">
        <v>134</v>
      </c>
      <c r="B28" s="9" t="s">
        <v>135</v>
      </c>
      <c r="C28" s="9" t="s">
        <v>167</v>
      </c>
      <c r="D28" s="9" t="s">
        <v>136</v>
      </c>
      <c r="E28" s="23">
        <v>2502</v>
      </c>
      <c r="F28" s="9" t="s">
        <v>103</v>
      </c>
      <c r="G28" s="24">
        <v>18891</v>
      </c>
      <c r="H28" s="9" t="s">
        <v>170</v>
      </c>
    </row>
    <row r="29" spans="1:8" x14ac:dyDescent="0.25">
      <c r="A29" s="9" t="s">
        <v>137</v>
      </c>
      <c r="B29" s="9" t="s">
        <v>138</v>
      </c>
      <c r="C29" s="9" t="s">
        <v>168</v>
      </c>
      <c r="D29" s="9" t="s">
        <v>139</v>
      </c>
      <c r="E29" s="23">
        <v>5000</v>
      </c>
      <c r="F29" s="9" t="s">
        <v>140</v>
      </c>
      <c r="G29" s="24">
        <v>29424</v>
      </c>
      <c r="H29" s="9" t="s">
        <v>170</v>
      </c>
    </row>
    <row r="31" spans="1:8" x14ac:dyDescent="0.25">
      <c r="G31" s="26" t="s">
        <v>173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31"/>
  <sheetViews>
    <sheetView tabSelected="1" workbookViewId="0">
      <selection activeCell="H32" sqref="H32"/>
    </sheetView>
  </sheetViews>
  <sheetFormatPr baseColWidth="10" defaultColWidth="11.5546875" defaultRowHeight="13.8" x14ac:dyDescent="0.25"/>
  <cols>
    <col min="1" max="1" width="12.33203125" style="9" bestFit="1" customWidth="1"/>
    <col min="2" max="3" width="13.6640625" style="9" bestFit="1" customWidth="1"/>
    <col min="4" max="4" width="22.109375" style="9" bestFit="1" customWidth="1"/>
    <col min="5" max="5" width="10.109375" style="9" bestFit="1" customWidth="1"/>
    <col min="6" max="6" width="10.33203125" style="9" bestFit="1" customWidth="1"/>
    <col min="7" max="7" width="18.88671875" style="9" bestFit="1" customWidth="1"/>
    <col min="8" max="8" width="25.109375" style="9" bestFit="1" customWidth="1"/>
    <col min="9" max="16384" width="11.5546875" style="9"/>
  </cols>
  <sheetData>
    <row r="1" spans="1:8" x14ac:dyDescent="0.25">
      <c r="A1" s="25" t="s">
        <v>31</v>
      </c>
      <c r="B1" s="25" t="s">
        <v>32</v>
      </c>
      <c r="C1" s="25" t="s">
        <v>33</v>
      </c>
      <c r="D1" s="22" t="s">
        <v>34</v>
      </c>
      <c r="E1" s="22" t="s">
        <v>35</v>
      </c>
      <c r="F1" s="22" t="s">
        <v>36</v>
      </c>
      <c r="G1" s="25" t="s">
        <v>37</v>
      </c>
      <c r="H1" s="22" t="s">
        <v>169</v>
      </c>
    </row>
    <row r="2" spans="1:8" x14ac:dyDescent="0.25">
      <c r="A2" s="9" t="s">
        <v>38</v>
      </c>
      <c r="B2" s="9" t="s">
        <v>39</v>
      </c>
      <c r="C2" s="9" t="s">
        <v>141</v>
      </c>
      <c r="D2" s="9" t="s">
        <v>40</v>
      </c>
      <c r="E2" s="23">
        <v>1530</v>
      </c>
      <c r="F2" s="9" t="s">
        <v>171</v>
      </c>
      <c r="G2" s="24">
        <v>24046</v>
      </c>
      <c r="H2" s="9" t="s">
        <v>170</v>
      </c>
    </row>
    <row r="3" spans="1:8" x14ac:dyDescent="0.25">
      <c r="A3" s="9" t="s">
        <v>41</v>
      </c>
      <c r="B3" s="9" t="s">
        <v>42</v>
      </c>
      <c r="C3" s="9" t="s">
        <v>142</v>
      </c>
      <c r="D3" s="9" t="s">
        <v>43</v>
      </c>
      <c r="E3" s="23">
        <v>1350</v>
      </c>
      <c r="F3" s="9" t="s">
        <v>44</v>
      </c>
      <c r="G3" s="24">
        <v>29428</v>
      </c>
      <c r="H3" s="9" t="s">
        <v>170</v>
      </c>
    </row>
    <row r="4" spans="1:8" x14ac:dyDescent="0.25">
      <c r="A4" s="9" t="s">
        <v>45</v>
      </c>
      <c r="B4" s="9" t="s">
        <v>46</v>
      </c>
      <c r="C4" s="9" t="s">
        <v>143</v>
      </c>
      <c r="D4" s="9" t="s">
        <v>47</v>
      </c>
      <c r="E4" s="23">
        <v>1293</v>
      </c>
      <c r="F4" s="9" t="s">
        <v>48</v>
      </c>
      <c r="G4" s="24">
        <v>28624</v>
      </c>
      <c r="H4" s="9" t="s">
        <v>170</v>
      </c>
    </row>
    <row r="5" spans="1:8" hidden="1" x14ac:dyDescent="0.25">
      <c r="A5" s="9" t="s">
        <v>49</v>
      </c>
      <c r="B5" s="9" t="s">
        <v>50</v>
      </c>
      <c r="C5" s="9" t="s">
        <v>144</v>
      </c>
      <c r="D5" s="9" t="s">
        <v>51</v>
      </c>
      <c r="E5" s="23">
        <v>1216</v>
      </c>
      <c r="F5" s="9" t="s">
        <v>52</v>
      </c>
      <c r="G5" s="24">
        <v>23844</v>
      </c>
      <c r="H5" s="9" t="s">
        <v>172</v>
      </c>
    </row>
    <row r="6" spans="1:8" hidden="1" x14ac:dyDescent="0.25">
      <c r="A6" s="9" t="s">
        <v>53</v>
      </c>
      <c r="B6" s="9" t="s">
        <v>54</v>
      </c>
      <c r="C6" s="9" t="s">
        <v>145</v>
      </c>
      <c r="D6" s="9" t="s">
        <v>55</v>
      </c>
      <c r="E6" s="23">
        <v>1860</v>
      </c>
      <c r="F6" s="9" t="s">
        <v>56</v>
      </c>
      <c r="G6" s="24">
        <v>20537</v>
      </c>
      <c r="H6" s="9" t="s">
        <v>172</v>
      </c>
    </row>
    <row r="7" spans="1:8" x14ac:dyDescent="0.25">
      <c r="A7" s="9" t="s">
        <v>57</v>
      </c>
      <c r="B7" s="9" t="s">
        <v>58</v>
      </c>
      <c r="C7" s="9" t="s">
        <v>146</v>
      </c>
      <c r="D7" s="9" t="s">
        <v>59</v>
      </c>
      <c r="E7" s="23">
        <v>1012</v>
      </c>
      <c r="F7" s="9" t="s">
        <v>60</v>
      </c>
      <c r="G7" s="24">
        <v>17796</v>
      </c>
      <c r="H7" s="9" t="s">
        <v>170</v>
      </c>
    </row>
    <row r="8" spans="1:8" hidden="1" x14ac:dyDescent="0.25">
      <c r="A8" s="9" t="s">
        <v>61</v>
      </c>
      <c r="B8" s="9" t="s">
        <v>62</v>
      </c>
      <c r="C8" s="9" t="s">
        <v>147</v>
      </c>
      <c r="D8" s="9" t="s">
        <v>63</v>
      </c>
      <c r="E8" s="23">
        <v>1010</v>
      </c>
      <c r="F8" s="9" t="s">
        <v>60</v>
      </c>
      <c r="G8" s="24">
        <v>25864</v>
      </c>
      <c r="H8" s="9" t="s">
        <v>172</v>
      </c>
    </row>
    <row r="9" spans="1:8" x14ac:dyDescent="0.25">
      <c r="A9" s="9" t="s">
        <v>64</v>
      </c>
      <c r="B9" s="9" t="s">
        <v>65</v>
      </c>
      <c r="C9" s="9" t="s">
        <v>148</v>
      </c>
      <c r="D9" s="9" t="s">
        <v>66</v>
      </c>
      <c r="E9" s="23">
        <v>1213</v>
      </c>
      <c r="F9" s="9" t="s">
        <v>67</v>
      </c>
      <c r="G9" s="24">
        <v>24231</v>
      </c>
      <c r="H9" s="9" t="s">
        <v>170</v>
      </c>
    </row>
    <row r="10" spans="1:8" hidden="1" x14ac:dyDescent="0.25">
      <c r="A10" s="9" t="s">
        <v>68</v>
      </c>
      <c r="B10" s="9" t="s">
        <v>69</v>
      </c>
      <c r="C10" s="9" t="s">
        <v>149</v>
      </c>
      <c r="D10" s="9" t="s">
        <v>70</v>
      </c>
      <c r="E10" s="23">
        <v>1920</v>
      </c>
      <c r="F10" s="9" t="s">
        <v>71</v>
      </c>
      <c r="G10" s="24">
        <v>22102</v>
      </c>
      <c r="H10" s="9" t="s">
        <v>172</v>
      </c>
    </row>
    <row r="11" spans="1:8" hidden="1" x14ac:dyDescent="0.25">
      <c r="A11" s="9" t="s">
        <v>72</v>
      </c>
      <c r="B11" s="9" t="s">
        <v>62</v>
      </c>
      <c r="C11" s="9" t="s">
        <v>150</v>
      </c>
      <c r="D11" s="9" t="s">
        <v>73</v>
      </c>
      <c r="E11" s="23">
        <v>2000</v>
      </c>
      <c r="F11" s="9" t="s">
        <v>74</v>
      </c>
      <c r="G11" s="24">
        <v>23846</v>
      </c>
      <c r="H11" s="9" t="s">
        <v>172</v>
      </c>
    </row>
    <row r="12" spans="1:8" x14ac:dyDescent="0.25">
      <c r="A12" s="9" t="s">
        <v>75</v>
      </c>
      <c r="B12" s="9" t="s">
        <v>76</v>
      </c>
      <c r="C12" s="9" t="s">
        <v>151</v>
      </c>
      <c r="D12" s="9" t="s">
        <v>77</v>
      </c>
      <c r="E12" s="23">
        <v>3018</v>
      </c>
      <c r="F12" s="9" t="s">
        <v>78</v>
      </c>
      <c r="G12" s="24">
        <v>16450</v>
      </c>
      <c r="H12" s="9" t="s">
        <v>170</v>
      </c>
    </row>
    <row r="13" spans="1:8" x14ac:dyDescent="0.25">
      <c r="A13" s="9" t="s">
        <v>79</v>
      </c>
      <c r="B13" s="9" t="s">
        <v>80</v>
      </c>
      <c r="C13" s="9" t="s">
        <v>152</v>
      </c>
      <c r="D13" s="9" t="s">
        <v>81</v>
      </c>
      <c r="E13" s="23">
        <v>1023</v>
      </c>
      <c r="F13" s="9" t="s">
        <v>82</v>
      </c>
      <c r="G13" s="24">
        <v>29394</v>
      </c>
      <c r="H13" s="9" t="s">
        <v>170</v>
      </c>
    </row>
    <row r="14" spans="1:8" x14ac:dyDescent="0.25">
      <c r="A14" s="9" t="s">
        <v>83</v>
      </c>
      <c r="B14" s="9" t="s">
        <v>84</v>
      </c>
      <c r="C14" s="9" t="s">
        <v>153</v>
      </c>
      <c r="D14" s="9" t="s">
        <v>85</v>
      </c>
      <c r="E14" s="23">
        <v>1860</v>
      </c>
      <c r="F14" s="9" t="s">
        <v>56</v>
      </c>
      <c r="G14" s="24">
        <v>24818</v>
      </c>
      <c r="H14" s="9" t="s">
        <v>170</v>
      </c>
    </row>
    <row r="15" spans="1:8" x14ac:dyDescent="0.25">
      <c r="A15" s="9" t="s">
        <v>86</v>
      </c>
      <c r="B15" s="9" t="s">
        <v>87</v>
      </c>
      <c r="C15" s="9" t="s">
        <v>154</v>
      </c>
      <c r="D15" s="9" t="s">
        <v>88</v>
      </c>
      <c r="E15" s="23">
        <v>2740</v>
      </c>
      <c r="F15" s="9" t="s">
        <v>89</v>
      </c>
      <c r="G15" s="24">
        <v>21249</v>
      </c>
      <c r="H15" s="9" t="s">
        <v>170</v>
      </c>
    </row>
    <row r="16" spans="1:8" hidden="1" x14ac:dyDescent="0.25">
      <c r="A16" s="9" t="s">
        <v>90</v>
      </c>
      <c r="B16" s="9" t="s">
        <v>91</v>
      </c>
      <c r="C16" s="9" t="s">
        <v>155</v>
      </c>
      <c r="D16" s="9" t="s">
        <v>92</v>
      </c>
      <c r="E16" s="23">
        <v>6612</v>
      </c>
      <c r="F16" s="9" t="s">
        <v>93</v>
      </c>
      <c r="G16" s="24">
        <v>20568</v>
      </c>
      <c r="H16" s="9" t="s">
        <v>172</v>
      </c>
    </row>
    <row r="17" spans="1:8" hidden="1" x14ac:dyDescent="0.25">
      <c r="A17" s="9" t="s">
        <v>90</v>
      </c>
      <c r="B17" s="9" t="s">
        <v>94</v>
      </c>
      <c r="C17" s="9" t="s">
        <v>156</v>
      </c>
      <c r="D17" s="9" t="s">
        <v>95</v>
      </c>
      <c r="E17" s="23">
        <v>1203</v>
      </c>
      <c r="F17" s="9" t="s">
        <v>96</v>
      </c>
      <c r="G17" s="24">
        <v>16450</v>
      </c>
      <c r="H17" s="9" t="s">
        <v>172</v>
      </c>
    </row>
    <row r="18" spans="1:8" x14ac:dyDescent="0.25">
      <c r="A18" s="9" t="s">
        <v>97</v>
      </c>
      <c r="B18" s="9" t="s">
        <v>68</v>
      </c>
      <c r="C18" s="9" t="s">
        <v>157</v>
      </c>
      <c r="D18" s="9" t="s">
        <v>98</v>
      </c>
      <c r="E18" s="23">
        <v>2900</v>
      </c>
      <c r="F18" s="9" t="s">
        <v>99</v>
      </c>
      <c r="G18" s="24">
        <v>16930</v>
      </c>
      <c r="H18" s="9" t="s">
        <v>170</v>
      </c>
    </row>
    <row r="19" spans="1:8" hidden="1" x14ac:dyDescent="0.25">
      <c r="A19" s="9" t="s">
        <v>100</v>
      </c>
      <c r="B19" s="9" t="s">
        <v>101</v>
      </c>
      <c r="C19" s="9" t="s">
        <v>158</v>
      </c>
      <c r="D19" s="9" t="s">
        <v>102</v>
      </c>
      <c r="E19" s="23">
        <v>2502</v>
      </c>
      <c r="F19" s="9" t="s">
        <v>103</v>
      </c>
      <c r="G19" s="24">
        <v>24810</v>
      </c>
      <c r="H19" s="9" t="s">
        <v>172</v>
      </c>
    </row>
    <row r="20" spans="1:8" x14ac:dyDescent="0.25">
      <c r="A20" s="9" t="s">
        <v>104</v>
      </c>
      <c r="B20" s="9" t="s">
        <v>105</v>
      </c>
      <c r="C20" s="9" t="s">
        <v>159</v>
      </c>
      <c r="D20" s="9" t="s">
        <v>106</v>
      </c>
      <c r="E20" s="23">
        <v>4054</v>
      </c>
      <c r="F20" s="9" t="s">
        <v>107</v>
      </c>
      <c r="G20" s="24">
        <v>24074</v>
      </c>
      <c r="H20" s="9" t="s">
        <v>170</v>
      </c>
    </row>
    <row r="21" spans="1:8" x14ac:dyDescent="0.25">
      <c r="A21" s="9" t="s">
        <v>108</v>
      </c>
      <c r="B21" s="9" t="s">
        <v>109</v>
      </c>
      <c r="C21" s="9" t="s">
        <v>160</v>
      </c>
      <c r="D21" s="9" t="s">
        <v>110</v>
      </c>
      <c r="E21" s="23">
        <v>1227</v>
      </c>
      <c r="F21" s="9" t="s">
        <v>111</v>
      </c>
      <c r="G21" s="24">
        <v>16936</v>
      </c>
      <c r="H21" s="9" t="s">
        <v>170</v>
      </c>
    </row>
    <row r="22" spans="1:8" x14ac:dyDescent="0.25">
      <c r="A22" s="9" t="s">
        <v>112</v>
      </c>
      <c r="B22" s="9" t="s">
        <v>113</v>
      </c>
      <c r="C22" s="9" t="s">
        <v>161</v>
      </c>
      <c r="D22" s="9" t="s">
        <v>114</v>
      </c>
      <c r="E22" s="23">
        <v>1110</v>
      </c>
      <c r="F22" s="9" t="s">
        <v>115</v>
      </c>
      <c r="G22" s="24">
        <v>25895</v>
      </c>
      <c r="H22" s="9" t="s">
        <v>170</v>
      </c>
    </row>
    <row r="23" spans="1:8" hidden="1" x14ac:dyDescent="0.25">
      <c r="A23" s="9" t="s">
        <v>116</v>
      </c>
      <c r="B23" s="9" t="s">
        <v>117</v>
      </c>
      <c r="C23" s="9" t="s">
        <v>162</v>
      </c>
      <c r="D23" s="9" t="s">
        <v>118</v>
      </c>
      <c r="E23" s="23">
        <v>4058</v>
      </c>
      <c r="F23" s="9" t="s">
        <v>107</v>
      </c>
      <c r="G23" s="24">
        <v>30490</v>
      </c>
      <c r="H23" s="9" t="s">
        <v>172</v>
      </c>
    </row>
    <row r="24" spans="1:8" x14ac:dyDescent="0.25">
      <c r="A24" s="9" t="s">
        <v>119</v>
      </c>
      <c r="B24" s="9" t="s">
        <v>120</v>
      </c>
      <c r="C24" s="9" t="s">
        <v>163</v>
      </c>
      <c r="D24" s="9" t="s">
        <v>121</v>
      </c>
      <c r="E24" s="23">
        <v>1950</v>
      </c>
      <c r="F24" s="9" t="s">
        <v>122</v>
      </c>
      <c r="G24" s="24">
        <v>32642</v>
      </c>
      <c r="H24" s="9" t="s">
        <v>170</v>
      </c>
    </row>
    <row r="25" spans="1:8" hidden="1" x14ac:dyDescent="0.25">
      <c r="A25" s="9" t="s">
        <v>123</v>
      </c>
      <c r="B25" s="9" t="s">
        <v>124</v>
      </c>
      <c r="C25" s="9" t="s">
        <v>164</v>
      </c>
      <c r="D25" s="9" t="s">
        <v>125</v>
      </c>
      <c r="E25" s="23">
        <v>6646</v>
      </c>
      <c r="F25" s="9" t="s">
        <v>126</v>
      </c>
      <c r="G25" s="24">
        <v>29427</v>
      </c>
      <c r="H25" s="9" t="s">
        <v>172</v>
      </c>
    </row>
    <row r="26" spans="1:8" hidden="1" x14ac:dyDescent="0.25">
      <c r="A26" s="9" t="s">
        <v>127</v>
      </c>
      <c r="B26" s="9" t="s">
        <v>128</v>
      </c>
      <c r="C26" s="9" t="s">
        <v>165</v>
      </c>
      <c r="D26" s="9" t="s">
        <v>129</v>
      </c>
      <c r="E26" s="23">
        <v>6934</v>
      </c>
      <c r="F26" s="9" t="s">
        <v>130</v>
      </c>
      <c r="G26" s="24">
        <v>21951</v>
      </c>
      <c r="H26" s="9" t="s">
        <v>172</v>
      </c>
    </row>
    <row r="27" spans="1:8" x14ac:dyDescent="0.25">
      <c r="A27" s="9" t="s">
        <v>131</v>
      </c>
      <c r="B27" s="9" t="s">
        <v>132</v>
      </c>
      <c r="C27" s="9" t="s">
        <v>166</v>
      </c>
      <c r="D27" s="9" t="s">
        <v>133</v>
      </c>
      <c r="E27" s="23">
        <v>1201</v>
      </c>
      <c r="F27" s="9" t="s">
        <v>96</v>
      </c>
      <c r="G27" s="24">
        <v>21310</v>
      </c>
      <c r="H27" s="9" t="s">
        <v>170</v>
      </c>
    </row>
    <row r="28" spans="1:8" x14ac:dyDescent="0.25">
      <c r="A28" s="9" t="s">
        <v>134</v>
      </c>
      <c r="B28" s="9" t="s">
        <v>135</v>
      </c>
      <c r="C28" s="9" t="s">
        <v>167</v>
      </c>
      <c r="D28" s="9" t="s">
        <v>136</v>
      </c>
      <c r="E28" s="23">
        <v>2502</v>
      </c>
      <c r="F28" s="9" t="s">
        <v>103</v>
      </c>
      <c r="G28" s="24">
        <v>18891</v>
      </c>
      <c r="H28" s="9" t="s">
        <v>170</v>
      </c>
    </row>
    <row r="29" spans="1:8" x14ac:dyDescent="0.25">
      <c r="A29" s="9" t="s">
        <v>137</v>
      </c>
      <c r="B29" s="9" t="s">
        <v>138</v>
      </c>
      <c r="C29" s="9" t="s">
        <v>168</v>
      </c>
      <c r="D29" s="9" t="s">
        <v>139</v>
      </c>
      <c r="E29" s="23">
        <v>5000</v>
      </c>
      <c r="F29" s="9" t="s">
        <v>140</v>
      </c>
      <c r="G29" s="24">
        <v>29424</v>
      </c>
      <c r="H29" s="9" t="s">
        <v>170</v>
      </c>
    </row>
    <row r="31" spans="1:8" x14ac:dyDescent="0.25">
      <c r="G31" s="26" t="s">
        <v>173</v>
      </c>
      <c r="H31" s="9">
        <f>COUNTIF(H2:H29,"oui")</f>
        <v>17</v>
      </c>
    </row>
  </sheetData>
  <autoFilter ref="A1:H29">
    <filterColumn colId="7">
      <filters>
        <filter val="oui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Graphiques</vt:lpstr>
      </vt:variant>
      <vt:variant>
        <vt:i4>1</vt:i4>
      </vt:variant>
    </vt:vector>
  </HeadingPairs>
  <TitlesOfParts>
    <vt:vector size="5" baseType="lpstr">
      <vt:lpstr>Dépenses prévisionnelles</vt:lpstr>
      <vt:lpstr>Dépenses prévisionnelles OK</vt:lpstr>
      <vt:lpstr>Employés</vt:lpstr>
      <vt:lpstr>Employés OK</vt:lpstr>
      <vt:lpstr>Graphique EPS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cp:lastPrinted>2014-09-07T22:47:31Z</cp:lastPrinted>
  <dcterms:created xsi:type="dcterms:W3CDTF">2014-09-07T10:07:58Z</dcterms:created>
  <dcterms:modified xsi:type="dcterms:W3CDTF">2014-09-24T17:59:46Z</dcterms:modified>
</cp:coreProperties>
</file>