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5" yWindow="-15" windowWidth="12600" windowHeight="11655" tabRatio="500"/>
  </bookViews>
  <sheets>
    <sheet name="Factures" sheetId="2" r:id="rId1"/>
    <sheet name="Graphique" sheetId="3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0" i="2" l="1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6" i="2"/>
  <c r="J17" i="2"/>
  <c r="J18" i="2"/>
  <c r="J19" i="2"/>
  <c r="J15" i="2"/>
  <c r="J14" i="2"/>
  <c r="H14" i="2"/>
  <c r="F116" i="2"/>
  <c r="D113" i="2"/>
  <c r="D112" i="2"/>
  <c r="D114" i="2"/>
  <c r="D110" i="2"/>
  <c r="D109" i="2"/>
  <c r="H70" i="2"/>
  <c r="H52" i="2"/>
  <c r="H84" i="2"/>
  <c r="D85" i="2"/>
  <c r="E85" i="2"/>
  <c r="F85" i="2"/>
  <c r="G85" i="2"/>
  <c r="H85" i="2"/>
  <c r="H21" i="2"/>
  <c r="H37" i="2"/>
  <c r="H53" i="2"/>
  <c r="D86" i="2"/>
  <c r="E86" i="2"/>
  <c r="F86" i="2"/>
  <c r="G86" i="2"/>
  <c r="H86" i="2"/>
  <c r="D97" i="2"/>
  <c r="E97" i="2"/>
  <c r="F97" i="2"/>
  <c r="G97" i="2"/>
  <c r="H97" i="2"/>
  <c r="H47" i="2"/>
  <c r="H26" i="2"/>
  <c r="H57" i="2"/>
  <c r="H38" i="2"/>
  <c r="D93" i="2"/>
  <c r="E93" i="2"/>
  <c r="F93" i="2"/>
  <c r="G93" i="2"/>
  <c r="H93" i="2"/>
  <c r="D83" i="2"/>
  <c r="E83" i="2"/>
  <c r="F83" i="2"/>
  <c r="G83" i="2"/>
  <c r="H61" i="2"/>
  <c r="D101" i="2"/>
  <c r="G101" i="2"/>
  <c r="E101" i="2"/>
  <c r="F101" i="2"/>
  <c r="H22" i="2"/>
  <c r="D100" i="2"/>
  <c r="G100" i="2"/>
  <c r="E100" i="2"/>
  <c r="F100" i="2"/>
  <c r="H75" i="2"/>
  <c r="H27" i="2"/>
  <c r="H41" i="2"/>
  <c r="H56" i="2"/>
  <c r="H65" i="2"/>
  <c r="H18" i="2"/>
  <c r="H71" i="2"/>
  <c r="D87" i="2"/>
  <c r="G87" i="2"/>
  <c r="E87" i="2"/>
  <c r="F87" i="2"/>
  <c r="H76" i="2"/>
  <c r="H77" i="2"/>
  <c r="H49" i="2"/>
  <c r="D92" i="2"/>
  <c r="G92" i="2"/>
  <c r="E92" i="2"/>
  <c r="F92" i="2"/>
  <c r="D106" i="2"/>
  <c r="E106" i="2"/>
  <c r="F106" i="2"/>
  <c r="G106" i="2"/>
  <c r="H106" i="2"/>
  <c r="I106" i="2"/>
  <c r="H36" i="2"/>
  <c r="H33" i="2"/>
  <c r="D79" i="2"/>
  <c r="G79" i="2"/>
  <c r="E79" i="2"/>
  <c r="F79" i="2"/>
  <c r="D98" i="2"/>
  <c r="E98" i="2"/>
  <c r="F98" i="2"/>
  <c r="G98" i="2"/>
  <c r="H98" i="2"/>
  <c r="I98" i="2"/>
  <c r="H16" i="2"/>
  <c r="H42" i="2"/>
  <c r="H54" i="2"/>
  <c r="D90" i="2"/>
  <c r="E90" i="2"/>
  <c r="F90" i="2"/>
  <c r="G90" i="2"/>
  <c r="H90" i="2"/>
  <c r="I90" i="2"/>
  <c r="H30" i="2"/>
  <c r="D103" i="2"/>
  <c r="E103" i="2"/>
  <c r="F103" i="2"/>
  <c r="G103" i="2"/>
  <c r="H103" i="2"/>
  <c r="I103" i="2"/>
  <c r="H45" i="2"/>
  <c r="H59" i="2"/>
  <c r="H64" i="2"/>
  <c r="H25" i="2"/>
  <c r="H74" i="2"/>
  <c r="D81" i="2"/>
  <c r="E81" i="2"/>
  <c r="F81" i="2"/>
  <c r="G81" i="2"/>
  <c r="H81" i="2"/>
  <c r="I81" i="2"/>
  <c r="H69" i="2"/>
  <c r="H94" i="2"/>
  <c r="H32" i="2"/>
  <c r="H39" i="2"/>
  <c r="H40" i="2"/>
  <c r="H62" i="2"/>
  <c r="H35" i="2"/>
  <c r="H34" i="2"/>
  <c r="D78" i="2"/>
  <c r="G78" i="2"/>
  <c r="E78" i="2"/>
  <c r="F78" i="2"/>
  <c r="D99" i="2"/>
  <c r="E99" i="2"/>
  <c r="F99" i="2"/>
  <c r="G99" i="2"/>
  <c r="H99" i="2"/>
  <c r="H17" i="2"/>
  <c r="H43" i="2"/>
  <c r="H50" i="2"/>
  <c r="D91" i="2"/>
  <c r="E91" i="2"/>
  <c r="F91" i="2"/>
  <c r="G91" i="2"/>
  <c r="H91" i="2"/>
  <c r="I91" i="2"/>
  <c r="H31" i="2"/>
  <c r="D104" i="2"/>
  <c r="E104" i="2"/>
  <c r="F104" i="2"/>
  <c r="G104" i="2"/>
  <c r="H104" i="2"/>
  <c r="H46" i="2"/>
  <c r="H55" i="2"/>
  <c r="D89" i="2"/>
  <c r="G89" i="2"/>
  <c r="E89" i="2"/>
  <c r="F89" i="2"/>
  <c r="H28" i="2"/>
  <c r="D105" i="2"/>
  <c r="G105" i="2"/>
  <c r="E105" i="2"/>
  <c r="F105" i="2"/>
  <c r="H48" i="2"/>
  <c r="H60" i="2"/>
  <c r="H66" i="2"/>
  <c r="H24" i="2"/>
  <c r="H73" i="2"/>
  <c r="D82" i="2"/>
  <c r="G82" i="2"/>
  <c r="E82" i="2"/>
  <c r="F82" i="2"/>
  <c r="H67" i="2"/>
  <c r="D96" i="2"/>
  <c r="G96" i="2"/>
  <c r="H96" i="2"/>
  <c r="E96" i="2"/>
  <c r="F96" i="2"/>
  <c r="H51" i="2"/>
  <c r="D88" i="2"/>
  <c r="G88" i="2"/>
  <c r="H88" i="2"/>
  <c r="E88" i="2"/>
  <c r="F88" i="2"/>
  <c r="H29" i="2"/>
  <c r="H102" i="2"/>
  <c r="H44" i="2"/>
  <c r="H58" i="2"/>
  <c r="H63" i="2"/>
  <c r="H23" i="2"/>
  <c r="H72" i="2"/>
  <c r="D80" i="2"/>
  <c r="G80" i="2"/>
  <c r="H80" i="2"/>
  <c r="E80" i="2"/>
  <c r="F80" i="2"/>
  <c r="H68" i="2"/>
  <c r="D95" i="2"/>
  <c r="G95" i="2"/>
  <c r="H95" i="2"/>
  <c r="E95" i="2"/>
  <c r="F95" i="2"/>
  <c r="H20" i="2"/>
  <c r="H15" i="2"/>
  <c r="H19" i="2"/>
  <c r="D70" i="2"/>
  <c r="G70" i="2"/>
  <c r="I70" i="2"/>
  <c r="E70" i="2"/>
  <c r="F70" i="2"/>
  <c r="D52" i="2"/>
  <c r="E52" i="2"/>
  <c r="F52" i="2"/>
  <c r="G52" i="2"/>
  <c r="I52" i="2"/>
  <c r="D84" i="2"/>
  <c r="G84" i="2"/>
  <c r="I84" i="2"/>
  <c r="E84" i="2"/>
  <c r="F84" i="2"/>
  <c r="I85" i="2"/>
  <c r="D21" i="2"/>
  <c r="G21" i="2"/>
  <c r="I21" i="2"/>
  <c r="E21" i="2"/>
  <c r="F21" i="2"/>
  <c r="D37" i="2"/>
  <c r="E37" i="2"/>
  <c r="F37" i="2"/>
  <c r="G37" i="2"/>
  <c r="I37" i="2"/>
  <c r="D53" i="2"/>
  <c r="G53" i="2"/>
  <c r="I53" i="2"/>
  <c r="E53" i="2"/>
  <c r="F53" i="2"/>
  <c r="I86" i="2"/>
  <c r="I97" i="2"/>
  <c r="D47" i="2"/>
  <c r="E47" i="2"/>
  <c r="F47" i="2"/>
  <c r="G47" i="2"/>
  <c r="I47" i="2"/>
  <c r="D26" i="2"/>
  <c r="G26" i="2"/>
  <c r="I26" i="2"/>
  <c r="E26" i="2"/>
  <c r="F26" i="2"/>
  <c r="D57" i="2"/>
  <c r="E57" i="2"/>
  <c r="F57" i="2"/>
  <c r="G57" i="2"/>
  <c r="I57" i="2"/>
  <c r="D38" i="2"/>
  <c r="G38" i="2"/>
  <c r="I38" i="2"/>
  <c r="E38" i="2"/>
  <c r="F38" i="2"/>
  <c r="I93" i="2"/>
  <c r="D61" i="2"/>
  <c r="E61" i="2"/>
  <c r="F61" i="2"/>
  <c r="G61" i="2"/>
  <c r="I61" i="2"/>
  <c r="D22" i="2"/>
  <c r="E22" i="2"/>
  <c r="F22" i="2"/>
  <c r="G22" i="2"/>
  <c r="I22" i="2"/>
  <c r="D14" i="2"/>
  <c r="E14" i="2"/>
  <c r="F14" i="2"/>
  <c r="G14" i="2"/>
  <c r="I14" i="2"/>
  <c r="D75" i="2"/>
  <c r="G75" i="2"/>
  <c r="I75" i="2"/>
  <c r="E75" i="2"/>
  <c r="F75" i="2"/>
  <c r="D27" i="2"/>
  <c r="E27" i="2"/>
  <c r="F27" i="2"/>
  <c r="G27" i="2"/>
  <c r="I27" i="2"/>
  <c r="D41" i="2"/>
  <c r="G41" i="2"/>
  <c r="I41" i="2"/>
  <c r="E41" i="2"/>
  <c r="F41" i="2"/>
  <c r="D56" i="2"/>
  <c r="E56" i="2"/>
  <c r="F56" i="2"/>
  <c r="G56" i="2"/>
  <c r="I56" i="2"/>
  <c r="D65" i="2"/>
  <c r="G65" i="2"/>
  <c r="I65" i="2"/>
  <c r="E65" i="2"/>
  <c r="F65" i="2"/>
  <c r="D18" i="2"/>
  <c r="E18" i="2"/>
  <c r="F18" i="2"/>
  <c r="G18" i="2"/>
  <c r="I18" i="2"/>
  <c r="D71" i="2"/>
  <c r="G71" i="2"/>
  <c r="I71" i="2"/>
  <c r="E71" i="2"/>
  <c r="F71" i="2"/>
  <c r="D76" i="2"/>
  <c r="G76" i="2"/>
  <c r="I76" i="2"/>
  <c r="E76" i="2"/>
  <c r="F76" i="2"/>
  <c r="D77" i="2"/>
  <c r="E77" i="2"/>
  <c r="F77" i="2"/>
  <c r="G77" i="2"/>
  <c r="I77" i="2"/>
  <c r="D49" i="2"/>
  <c r="G49" i="2"/>
  <c r="I49" i="2"/>
  <c r="E49" i="2"/>
  <c r="F49" i="2"/>
  <c r="D36" i="2"/>
  <c r="E36" i="2"/>
  <c r="F36" i="2"/>
  <c r="G36" i="2"/>
  <c r="I36" i="2"/>
  <c r="D33" i="2"/>
  <c r="G33" i="2"/>
  <c r="I33" i="2"/>
  <c r="E33" i="2"/>
  <c r="F33" i="2"/>
  <c r="D16" i="2"/>
  <c r="E16" i="2"/>
  <c r="F16" i="2"/>
  <c r="G16" i="2"/>
  <c r="I16" i="2"/>
  <c r="D42" i="2"/>
  <c r="G42" i="2"/>
  <c r="I42" i="2"/>
  <c r="E42" i="2"/>
  <c r="F42" i="2"/>
  <c r="D54" i="2"/>
  <c r="E54" i="2"/>
  <c r="F54" i="2"/>
  <c r="G54" i="2"/>
  <c r="I54" i="2"/>
  <c r="D30" i="2"/>
  <c r="E30" i="2"/>
  <c r="F30" i="2"/>
  <c r="G30" i="2"/>
  <c r="I30" i="2"/>
  <c r="D45" i="2"/>
  <c r="E45" i="2"/>
  <c r="F45" i="2"/>
  <c r="G45" i="2"/>
  <c r="I45" i="2"/>
  <c r="D59" i="2"/>
  <c r="G59" i="2"/>
  <c r="I59" i="2"/>
  <c r="E59" i="2"/>
  <c r="F59" i="2"/>
  <c r="D64" i="2"/>
  <c r="E64" i="2"/>
  <c r="F64" i="2"/>
  <c r="G64" i="2"/>
  <c r="I64" i="2"/>
  <c r="D25" i="2"/>
  <c r="G25" i="2"/>
  <c r="I25" i="2"/>
  <c r="E25" i="2"/>
  <c r="F25" i="2"/>
  <c r="D74" i="2"/>
  <c r="E74" i="2"/>
  <c r="F74" i="2"/>
  <c r="G74" i="2"/>
  <c r="I74" i="2"/>
  <c r="D69" i="2"/>
  <c r="E69" i="2"/>
  <c r="F69" i="2"/>
  <c r="G69" i="2"/>
  <c r="I69" i="2"/>
  <c r="D94" i="2"/>
  <c r="G94" i="2"/>
  <c r="I94" i="2"/>
  <c r="E94" i="2"/>
  <c r="F94" i="2"/>
  <c r="D32" i="2"/>
  <c r="E32" i="2"/>
  <c r="F32" i="2"/>
  <c r="G32" i="2"/>
  <c r="I32" i="2"/>
  <c r="D39" i="2"/>
  <c r="G39" i="2"/>
  <c r="I39" i="2"/>
  <c r="E39" i="2"/>
  <c r="F39" i="2"/>
  <c r="D40" i="2"/>
  <c r="E40" i="2"/>
  <c r="F40" i="2"/>
  <c r="G40" i="2"/>
  <c r="I40" i="2"/>
  <c r="D62" i="2"/>
  <c r="G62" i="2"/>
  <c r="I62" i="2"/>
  <c r="E62" i="2"/>
  <c r="F62" i="2"/>
  <c r="D35" i="2"/>
  <c r="E35" i="2"/>
  <c r="F35" i="2"/>
  <c r="G35" i="2"/>
  <c r="I35" i="2"/>
  <c r="D34" i="2"/>
  <c r="E34" i="2"/>
  <c r="F34" i="2"/>
  <c r="I99" i="2"/>
  <c r="D17" i="2"/>
  <c r="E17" i="2"/>
  <c r="F17" i="2"/>
  <c r="G17" i="2"/>
  <c r="I17" i="2"/>
  <c r="D43" i="2"/>
  <c r="E43" i="2"/>
  <c r="F43" i="2"/>
  <c r="D50" i="2"/>
  <c r="E50" i="2"/>
  <c r="F50" i="2"/>
  <c r="G50" i="2"/>
  <c r="I50" i="2"/>
  <c r="D31" i="2"/>
  <c r="E31" i="2"/>
  <c r="F31" i="2"/>
  <c r="G31" i="2"/>
  <c r="I31" i="2"/>
  <c r="I104" i="2"/>
  <c r="D46" i="2"/>
  <c r="E46" i="2"/>
  <c r="F46" i="2"/>
  <c r="G46" i="2"/>
  <c r="I46" i="2"/>
  <c r="D55" i="2"/>
  <c r="E55" i="2"/>
  <c r="F55" i="2"/>
  <c r="D28" i="2"/>
  <c r="E28" i="2"/>
  <c r="F28" i="2"/>
  <c r="D48" i="2"/>
  <c r="E48" i="2"/>
  <c r="F48" i="2"/>
  <c r="D60" i="2"/>
  <c r="E60" i="2"/>
  <c r="F60" i="2"/>
  <c r="G60" i="2"/>
  <c r="I60" i="2"/>
  <c r="D66" i="2"/>
  <c r="E66" i="2"/>
  <c r="F66" i="2"/>
  <c r="D24" i="2"/>
  <c r="E24" i="2"/>
  <c r="F24" i="2"/>
  <c r="G24" i="2"/>
  <c r="I24" i="2"/>
  <c r="D73" i="2"/>
  <c r="E73" i="2"/>
  <c r="F73" i="2"/>
  <c r="D67" i="2"/>
  <c r="E67" i="2"/>
  <c r="F67" i="2"/>
  <c r="D51" i="2"/>
  <c r="G51" i="2"/>
  <c r="I51" i="2"/>
  <c r="E51" i="2"/>
  <c r="F51" i="2"/>
  <c r="D29" i="2"/>
  <c r="G29" i="2"/>
  <c r="I29" i="2"/>
  <c r="E29" i="2"/>
  <c r="F29" i="2"/>
  <c r="D102" i="2"/>
  <c r="E102" i="2"/>
  <c r="F102" i="2"/>
  <c r="G102" i="2"/>
  <c r="I102" i="2"/>
  <c r="D44" i="2"/>
  <c r="G44" i="2"/>
  <c r="I44" i="2"/>
  <c r="E44" i="2"/>
  <c r="F44" i="2"/>
  <c r="D58" i="2"/>
  <c r="E58" i="2"/>
  <c r="F58" i="2"/>
  <c r="G58" i="2"/>
  <c r="I58" i="2"/>
  <c r="D63" i="2"/>
  <c r="G63" i="2"/>
  <c r="I63" i="2"/>
  <c r="E63" i="2"/>
  <c r="F63" i="2"/>
  <c r="D23" i="2"/>
  <c r="E23" i="2"/>
  <c r="F23" i="2"/>
  <c r="G23" i="2"/>
  <c r="I23" i="2"/>
  <c r="D72" i="2"/>
  <c r="G72" i="2"/>
  <c r="I72" i="2"/>
  <c r="E72" i="2"/>
  <c r="F72" i="2"/>
  <c r="D68" i="2"/>
  <c r="G68" i="2"/>
  <c r="I68" i="2"/>
  <c r="E68" i="2"/>
  <c r="F68" i="2"/>
  <c r="D20" i="2"/>
  <c r="G20" i="2"/>
  <c r="I20" i="2"/>
  <c r="E20" i="2"/>
  <c r="F20" i="2"/>
  <c r="D15" i="2"/>
  <c r="E15" i="2"/>
  <c r="F15" i="2"/>
  <c r="G15" i="2"/>
  <c r="I15" i="2"/>
  <c r="D19" i="2"/>
  <c r="G19" i="2"/>
  <c r="I19" i="2"/>
  <c r="E19" i="2"/>
  <c r="F19" i="2"/>
  <c r="I1" i="2"/>
  <c r="G34" i="2"/>
  <c r="I34" i="2"/>
  <c r="H82" i="2"/>
  <c r="I82" i="2"/>
  <c r="H105" i="2"/>
  <c r="I105" i="2"/>
  <c r="H89" i="2"/>
  <c r="I89" i="2"/>
  <c r="H92" i="2"/>
  <c r="I92" i="2"/>
  <c r="H87" i="2"/>
  <c r="I87" i="2"/>
  <c r="H100" i="2"/>
  <c r="I100" i="2"/>
  <c r="H101" i="2"/>
  <c r="I101" i="2"/>
  <c r="H83" i="2"/>
  <c r="I83" i="2"/>
  <c r="I95" i="2"/>
  <c r="I80" i="2"/>
  <c r="I88" i="2"/>
  <c r="I96" i="2"/>
  <c r="G67" i="2"/>
  <c r="I67" i="2"/>
  <c r="G73" i="2"/>
  <c r="I73" i="2"/>
  <c r="G66" i="2"/>
  <c r="I66" i="2"/>
  <c r="G48" i="2"/>
  <c r="I48" i="2"/>
  <c r="G28" i="2"/>
  <c r="I28" i="2"/>
  <c r="G55" i="2"/>
  <c r="I55" i="2"/>
  <c r="G43" i="2"/>
  <c r="I43" i="2"/>
  <c r="H78" i="2"/>
  <c r="I78" i="2"/>
  <c r="H79" i="2"/>
  <c r="I79" i="2"/>
</calcChain>
</file>

<file path=xl/sharedStrings.xml><?xml version="1.0" encoding="utf-8"?>
<sst xmlns="http://schemas.openxmlformats.org/spreadsheetml/2006/main" count="32" uniqueCount="29">
  <si>
    <t>Minutes incluses</t>
  </si>
  <si>
    <t>Messages</t>
  </si>
  <si>
    <t>Nombre de minutes</t>
  </si>
  <si>
    <t>Décompte mensuel des clients FastCable Mobile</t>
  </si>
  <si>
    <t>Nombre de SMS envoyés</t>
  </si>
  <si>
    <t>Taxe mensuelle:</t>
  </si>
  <si>
    <t>Taxe de base</t>
  </si>
  <si>
    <t>Coût téléphone</t>
  </si>
  <si>
    <t>Coût SMS</t>
  </si>
  <si>
    <t>Rabais bon client</t>
  </si>
  <si>
    <t>Téléphone</t>
  </si>
  <si>
    <t>Facture brute</t>
  </si>
  <si>
    <t>Facture nette</t>
  </si>
  <si>
    <t>de la facture brute</t>
  </si>
  <si>
    <t>Temps moyen de conversation (en minutes)</t>
  </si>
  <si>
    <t>Temps de conversation le plus long (en minutes)</t>
  </si>
  <si>
    <t>Nombre de clients</t>
  </si>
  <si>
    <t>Nombre de clients qui ont envoyé moins de 80 SMS</t>
  </si>
  <si>
    <t>Envoi de SMS</t>
  </si>
  <si>
    <t>par SMS</t>
  </si>
  <si>
    <t>Nombre total des SMS envoyés par les clients qui ont téléphoné plus de 500 minutes</t>
  </si>
  <si>
    <t xml:space="preserve">Mai </t>
  </si>
  <si>
    <t>Coût par minute</t>
  </si>
  <si>
    <t>par minute (au-delà des 500 minutes)</t>
  </si>
  <si>
    <t>Nouvel abonnement</t>
  </si>
  <si>
    <t>Avril</t>
  </si>
  <si>
    <t>Mois et année</t>
  </si>
  <si>
    <t>Part en % des clients qui ont envoyé moins de 80 SMS</t>
  </si>
  <si>
    <t>Numéro du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</si>
</sst>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CHF&quot;\ * #,##0.00_ ;_ &quot;CHF&quot;\ * \-#,##0.00_ ;_ &quot;CHF&quot;\ * &quot;-&quot;??_ ;_ @_ "/>
    <numFmt numFmtId="165" formatCode="mmmm\ yy"/>
    <numFmt numFmtId="166" formatCode="0\ &quot;minutes&quot;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  <font>
      <sz val="12"/>
      <name val="Arial"/>
    </font>
    <font>
      <sz val="14"/>
      <color theme="1"/>
      <name val="Arial"/>
    </font>
    <font>
      <sz val="22"/>
      <color theme="1"/>
      <name val="Arial"/>
    </font>
    <font>
      <sz val="8"/>
      <name val="Calibri"/>
      <family val="2"/>
      <scheme val="minor"/>
    </font>
    <font>
      <sz val="18"/>
      <color theme="1"/>
      <name val="Calibri"/>
      <scheme val="minor"/>
    </font>
    <font>
      <sz val="12"/>
      <color theme="0"/>
      <name val="Calibri"/>
      <family val="2"/>
      <scheme val="minor"/>
    </font>
    <font>
      <sz val="14"/>
      <color theme="0"/>
      <name val="Calibri"/>
      <scheme val="minor"/>
    </font>
    <font>
      <sz val="14"/>
      <color theme="0"/>
      <name val="Calibri"/>
      <family val="2"/>
      <scheme val="minor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8">
    <xf numFmtId="0" fontId="0" fillId="0" borderId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1" fillId="3" borderId="0" applyNumberFormat="0" applyBorder="0" applyAlignment="0" applyProtection="0"/>
  </cellStyleXfs>
  <cellXfs count="42">
    <xf numFmtId="0" fontId="0" fillId="0" borderId="0" xfId="0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/>
    <xf numFmtId="164" fontId="5" fillId="0" borderId="0" xfId="0" applyNumberFormat="1" applyFont="1"/>
    <xf numFmtId="0" fontId="8" fillId="0" borderId="0" xfId="0" applyFont="1"/>
    <xf numFmtId="0" fontId="5" fillId="0" borderId="0" xfId="0" applyFont="1" applyAlignment="1">
      <alignment horizontal="right"/>
    </xf>
    <xf numFmtId="9" fontId="5" fillId="0" borderId="0" xfId="0" applyNumberFormat="1" applyFont="1"/>
    <xf numFmtId="164" fontId="5" fillId="4" borderId="0" xfId="0" applyNumberFormat="1" applyFont="1" applyFill="1"/>
    <xf numFmtId="164" fontId="5" fillId="4" borderId="0" xfId="1" applyFont="1" applyFill="1" applyAlignment="1">
      <alignment horizontal="left"/>
    </xf>
    <xf numFmtId="9" fontId="5" fillId="4" borderId="0" xfId="0" applyNumberFormat="1" applyFont="1" applyFill="1"/>
    <xf numFmtId="0" fontId="12" fillId="3" borderId="2" xfId="37" applyFont="1" applyBorder="1" applyAlignment="1">
      <alignment horizontal="center" vertical="center" wrapText="1"/>
    </xf>
    <xf numFmtId="0" fontId="12" fillId="3" borderId="4" xfId="37" applyFont="1" applyBorder="1" applyAlignment="1">
      <alignment horizontal="center" vertical="center" wrapText="1"/>
    </xf>
    <xf numFmtId="164" fontId="5" fillId="2" borderId="0" xfId="0" applyNumberFormat="1" applyFont="1" applyFill="1"/>
    <xf numFmtId="166" fontId="6" fillId="0" borderId="0" xfId="0" applyNumberFormat="1" applyFont="1" applyAlignment="1">
      <alignment horizontal="center"/>
    </xf>
    <xf numFmtId="166" fontId="5" fillId="4" borderId="0" xfId="0" applyNumberFormat="1" applyFont="1" applyFill="1" applyAlignment="1">
      <alignment horizontal="center"/>
    </xf>
    <xf numFmtId="0" fontId="5" fillId="0" borderId="0" xfId="0" applyFont="1" applyAlignment="1">
      <alignment wrapText="1"/>
    </xf>
    <xf numFmtId="164" fontId="5" fillId="4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165" fontId="7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/>
    </xf>
    <xf numFmtId="0" fontId="5" fillId="0" borderId="6" xfId="0" applyFont="1" applyBorder="1"/>
    <xf numFmtId="0" fontId="5" fillId="0" borderId="3" xfId="0" applyFont="1" applyBorder="1"/>
    <xf numFmtId="166" fontId="5" fillId="2" borderId="3" xfId="0" applyNumberFormat="1" applyFont="1" applyFill="1" applyBorder="1"/>
    <xf numFmtId="0" fontId="5" fillId="0" borderId="7" xfId="0" applyFont="1" applyBorder="1"/>
    <xf numFmtId="0" fontId="5" fillId="0" borderId="8" xfId="0" applyFont="1" applyBorder="1"/>
    <xf numFmtId="0" fontId="5" fillId="0" borderId="0" xfId="0" applyFont="1" applyBorder="1"/>
    <xf numFmtId="166" fontId="5" fillId="2" borderId="0" xfId="0" applyNumberFormat="1" applyFont="1" applyFill="1" applyBorder="1"/>
    <xf numFmtId="0" fontId="5" fillId="0" borderId="9" xfId="0" applyFont="1" applyBorder="1"/>
    <xf numFmtId="0" fontId="5" fillId="0" borderId="0" xfId="0" applyFont="1" applyFill="1" applyBorder="1"/>
    <xf numFmtId="0" fontId="5" fillId="2" borderId="0" xfId="0" applyFont="1" applyFill="1" applyBorder="1"/>
    <xf numFmtId="10" fontId="5" fillId="2" borderId="0" xfId="36" applyNumberFormat="1" applyFont="1" applyFill="1" applyBorder="1"/>
    <xf numFmtId="0" fontId="5" fillId="0" borderId="10" xfId="0" applyFont="1" applyBorder="1"/>
    <xf numFmtId="0" fontId="5" fillId="0" borderId="5" xfId="0" applyFont="1" applyBorder="1"/>
    <xf numFmtId="0" fontId="5" fillId="2" borderId="11" xfId="0" applyFont="1" applyFill="1" applyBorder="1"/>
    <xf numFmtId="0" fontId="13" fillId="3" borderId="4" xfId="37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15" fillId="0" borderId="8" xfId="0" applyFont="1" applyBorder="1"/>
    <xf numFmtId="0" fontId="13" fillId="3" borderId="1" xfId="37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/>
    </xf>
  </cellXfs>
  <cellStyles count="38">
    <cellStyle name="Accent1" xfId="37" builtinId="29"/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Monétaire" xfId="1" builtinId="4"/>
    <cellStyle name="Normal" xfId="0" builtinId="0"/>
    <cellStyle name="Pourcentage" xfId="36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H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fr-FR" sz="2000"/>
              <a:t>Facture nette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Graphique!$B$2</c:f>
              <c:strCache>
                <c:ptCount val="1"/>
                <c:pt idx="0">
                  <c:v>Avril</c:v>
                </c:pt>
              </c:strCache>
            </c:strRef>
          </c:tx>
          <c:invertIfNegative val="0"/>
          <c:dLbls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Graphique!$A$3:$A$13</c:f>
              <c:numCache>
                <c:formatCode>General</c:formatCode>
                <c:ptCount val="11"/>
                <c:pt idx="0">
                  <c:v>5000</c:v>
                </c:pt>
                <c:pt idx="1">
                  <c:v>5001</c:v>
                </c:pt>
                <c:pt idx="2">
                  <c:v>5002</c:v>
                </c:pt>
                <c:pt idx="3">
                  <c:v>5003</c:v>
                </c:pt>
                <c:pt idx="4">
                  <c:v>5004</c:v>
                </c:pt>
                <c:pt idx="5">
                  <c:v>5005</c:v>
                </c:pt>
                <c:pt idx="6">
                  <c:v>5006</c:v>
                </c:pt>
                <c:pt idx="7">
                  <c:v>5007</c:v>
                </c:pt>
                <c:pt idx="8">
                  <c:v>5008</c:v>
                </c:pt>
                <c:pt idx="9">
                  <c:v>5009</c:v>
                </c:pt>
                <c:pt idx="10">
                  <c:v>5010</c:v>
                </c:pt>
              </c:numCache>
            </c:numRef>
          </c:cat>
          <c:val>
            <c:numRef>
              <c:f>Graphique!$B$3:$B$13</c:f>
              <c:numCache>
                <c:formatCode>_ "CHF"\ * #,##0.00_ ;_ "CHF"\ * \-#,##0.00_ ;_ "CHF"\ * "-"??_ ;_ @_ </c:formatCode>
                <c:ptCount val="11"/>
                <c:pt idx="0">
                  <c:v>24.5</c:v>
                </c:pt>
                <c:pt idx="1">
                  <c:v>27.8</c:v>
                </c:pt>
                <c:pt idx="2">
                  <c:v>28.900000000000002</c:v>
                </c:pt>
                <c:pt idx="3">
                  <c:v>59.7</c:v>
                </c:pt>
                <c:pt idx="4">
                  <c:v>65.45</c:v>
                </c:pt>
                <c:pt idx="5">
                  <c:v>21.400000000000002</c:v>
                </c:pt>
                <c:pt idx="6">
                  <c:v>31.1</c:v>
                </c:pt>
                <c:pt idx="7">
                  <c:v>34.300000000000004</c:v>
                </c:pt>
                <c:pt idx="8">
                  <c:v>72.900000000000006</c:v>
                </c:pt>
                <c:pt idx="9">
                  <c:v>115.30000000000001</c:v>
                </c:pt>
                <c:pt idx="10">
                  <c:v>27.900000000000002</c:v>
                </c:pt>
              </c:numCache>
            </c:numRef>
          </c:val>
        </c:ser>
        <c:ser>
          <c:idx val="2"/>
          <c:order val="1"/>
          <c:tx>
            <c:strRef>
              <c:f>Graphique!$C$2</c:f>
              <c:strCache>
                <c:ptCount val="1"/>
                <c:pt idx="0">
                  <c:v>Mai </c:v>
                </c:pt>
              </c:strCache>
            </c:strRef>
          </c:tx>
          <c:invertIfNegative val="0"/>
          <c:dLbls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Graphique!$A$3:$A$13</c:f>
              <c:numCache>
                <c:formatCode>General</c:formatCode>
                <c:ptCount val="11"/>
                <c:pt idx="0">
                  <c:v>5000</c:v>
                </c:pt>
                <c:pt idx="1">
                  <c:v>5001</c:v>
                </c:pt>
                <c:pt idx="2">
                  <c:v>5002</c:v>
                </c:pt>
                <c:pt idx="3">
                  <c:v>5003</c:v>
                </c:pt>
                <c:pt idx="4">
                  <c:v>5004</c:v>
                </c:pt>
                <c:pt idx="5">
                  <c:v>5005</c:v>
                </c:pt>
                <c:pt idx="6">
                  <c:v>5006</c:v>
                </c:pt>
                <c:pt idx="7">
                  <c:v>5007</c:v>
                </c:pt>
                <c:pt idx="8">
                  <c:v>5008</c:v>
                </c:pt>
                <c:pt idx="9">
                  <c:v>5009</c:v>
                </c:pt>
                <c:pt idx="10">
                  <c:v>5010</c:v>
                </c:pt>
              </c:numCache>
            </c:numRef>
          </c:cat>
          <c:val>
            <c:numRef>
              <c:f>Graphique!$C$3:$C$13</c:f>
              <c:numCache>
                <c:formatCode>_ "CHF"\ * #,##0.00_ ;_ "CHF"\ * \-#,##0.00_ ;_ "CHF"\ * "-"??_ ;_ @_ </c:formatCode>
                <c:ptCount val="11"/>
                <c:pt idx="0">
                  <c:v>71.650000000000006</c:v>
                </c:pt>
                <c:pt idx="1">
                  <c:v>27.6</c:v>
                </c:pt>
                <c:pt idx="2">
                  <c:v>130.15</c:v>
                </c:pt>
                <c:pt idx="3">
                  <c:v>24.3</c:v>
                </c:pt>
                <c:pt idx="4">
                  <c:v>118.65</c:v>
                </c:pt>
                <c:pt idx="5">
                  <c:v>24.400000000000002</c:v>
                </c:pt>
                <c:pt idx="6">
                  <c:v>31.85</c:v>
                </c:pt>
                <c:pt idx="7">
                  <c:v>27.700000000000003</c:v>
                </c:pt>
                <c:pt idx="8">
                  <c:v>28.700000000000003</c:v>
                </c:pt>
                <c:pt idx="9">
                  <c:v>23.5</c:v>
                </c:pt>
                <c:pt idx="10">
                  <c:v>45.65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732992"/>
        <c:axId val="69743360"/>
      </c:barChart>
      <c:catAx>
        <c:axId val="6973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/>
                </a:pPr>
                <a:r>
                  <a:rPr lang="fr-FR" sz="1050"/>
                  <a:t>Numéros des clients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9743360"/>
        <c:crosses val="autoZero"/>
        <c:auto val="1"/>
        <c:lblAlgn val="ctr"/>
        <c:lblOffset val="100"/>
        <c:noMultiLvlLbl val="0"/>
      </c:catAx>
      <c:valAx>
        <c:axId val="69743360"/>
        <c:scaling>
          <c:orientation val="minMax"/>
        </c:scaling>
        <c:delete val="0"/>
        <c:axPos val="l"/>
        <c:majorGridlines/>
        <c:numFmt formatCode="_ &quot;CHF&quot;\ * #,##0.00_ ;_ &quot;CHF&quot;\ * \-#,##0.00_ ;_ &quot;CHF&quot;\ * &quot;-&quot;??_ ;_ @_ " sourceLinked="1"/>
        <c:majorTickMark val="none"/>
        <c:minorTickMark val="none"/>
        <c:tickLblPos val="nextTo"/>
        <c:crossAx val="6973299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63500</xdr:rowOff>
    </xdr:from>
    <xdr:to>
      <xdr:col>8</xdr:col>
      <xdr:colOff>304800</xdr:colOff>
      <xdr:row>38</xdr:row>
      <xdr:rowOff>152400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tabSelected="1" workbookViewId="0">
      <selection activeCell="A13" sqref="A13"/>
    </sheetView>
  </sheetViews>
  <sheetFormatPr baseColWidth="10" defaultColWidth="10.875" defaultRowHeight="15" x14ac:dyDescent="0.2"/>
  <cols>
    <col min="1" max="1" width="20" style="1" customWidth="1"/>
    <col min="2" max="2" width="16.125" style="1" customWidth="1"/>
    <col min="3" max="3" width="16.625" style="1" bestFit="1" customWidth="1"/>
    <col min="4" max="8" width="14.625" style="1" customWidth="1"/>
    <col min="9" max="9" width="15.125" style="1" bestFit="1" customWidth="1"/>
    <col min="10" max="10" width="13.625" style="1" customWidth="1"/>
    <col min="11" max="16384" width="10.875" style="1"/>
  </cols>
  <sheetData>
    <row r="1" spans="1:10" ht="27" x14ac:dyDescent="0.35">
      <c r="A1" s="7" t="s">
        <v>3</v>
      </c>
      <c r="H1" s="38" t="s">
        <v>26</v>
      </c>
      <c r="I1" s="21">
        <f ca="1">TODAY()</f>
        <v>42397</v>
      </c>
    </row>
    <row r="3" spans="1:10" x14ac:dyDescent="0.2">
      <c r="A3" s="1" t="s">
        <v>5</v>
      </c>
      <c r="B3" s="11">
        <v>18.899999999999999</v>
      </c>
    </row>
    <row r="4" spans="1:10" x14ac:dyDescent="0.2">
      <c r="A4" s="1" t="s">
        <v>9</v>
      </c>
      <c r="B4" s="12">
        <v>0.03</v>
      </c>
      <c r="C4" s="1" t="s">
        <v>13</v>
      </c>
    </row>
    <row r="5" spans="1:10" x14ac:dyDescent="0.2">
      <c r="B5" s="9"/>
    </row>
    <row r="6" spans="1:10" ht="18" x14ac:dyDescent="0.25">
      <c r="A6" s="5" t="s">
        <v>1</v>
      </c>
    </row>
    <row r="7" spans="1:10" x14ac:dyDescent="0.2">
      <c r="A7" s="1" t="s">
        <v>18</v>
      </c>
      <c r="B7" s="10">
        <v>0.1</v>
      </c>
      <c r="C7" s="1" t="s">
        <v>19</v>
      </c>
    </row>
    <row r="9" spans="1:10" ht="18" x14ac:dyDescent="0.25">
      <c r="A9" s="5" t="s">
        <v>10</v>
      </c>
    </row>
    <row r="10" spans="1:10" x14ac:dyDescent="0.2">
      <c r="A10" s="1" t="s">
        <v>0</v>
      </c>
      <c r="B10" s="17">
        <v>500</v>
      </c>
    </row>
    <row r="11" spans="1:10" x14ac:dyDescent="0.2">
      <c r="A11" s="18" t="s">
        <v>22</v>
      </c>
      <c r="B11" s="19">
        <v>0.25</v>
      </c>
      <c r="C11" s="20" t="s">
        <v>23</v>
      </c>
      <c r="D11" s="20"/>
    </row>
    <row r="12" spans="1:10" ht="15.75" thickBot="1" x14ac:dyDescent="0.25"/>
    <row r="13" spans="1:10" ht="38.25" thickBot="1" x14ac:dyDescent="0.25">
      <c r="A13" s="40" t="s">
        <v>28</v>
      </c>
      <c r="B13" s="13" t="s">
        <v>2</v>
      </c>
      <c r="C13" s="14" t="s">
        <v>4</v>
      </c>
      <c r="D13" s="14" t="s">
        <v>6</v>
      </c>
      <c r="E13" s="14" t="s">
        <v>8</v>
      </c>
      <c r="F13" s="14" t="s">
        <v>7</v>
      </c>
      <c r="G13" s="14" t="s">
        <v>11</v>
      </c>
      <c r="H13" s="14" t="s">
        <v>9</v>
      </c>
      <c r="I13" s="14" t="s">
        <v>12</v>
      </c>
      <c r="J13" s="14" t="s">
        <v>24</v>
      </c>
    </row>
    <row r="14" spans="1:10" x14ac:dyDescent="0.2">
      <c r="A14" s="2">
        <v>6041</v>
      </c>
      <c r="B14" s="16">
        <v>89</v>
      </c>
      <c r="C14" s="4">
        <v>55</v>
      </c>
      <c r="D14" s="15">
        <f t="shared" ref="D14:D45" si="0">B$3</f>
        <v>18.899999999999999</v>
      </c>
      <c r="E14" s="15">
        <f t="shared" ref="E14:E45" si="1">C14*B$7</f>
        <v>5.5</v>
      </c>
      <c r="F14" s="15">
        <f t="shared" ref="F14:F45" si="2">IF(B14&lt;=B$10,0,B$11*(B14-B$10))</f>
        <v>0</v>
      </c>
      <c r="G14" s="15">
        <f t="shared" ref="G14:G45" si="3">D14+E14+F14</f>
        <v>24.4</v>
      </c>
      <c r="H14" s="15">
        <f t="shared" ref="H14:H45" si="4">IF(AND(B14&gt;550,C14&gt;30),B$4*G14,0)</f>
        <v>0</v>
      </c>
      <c r="I14" s="15">
        <f t="shared" ref="I14:I45" si="5">MROUND(G14-H14,0.05)</f>
        <v>24.400000000000002</v>
      </c>
      <c r="J14" s="22" t="str">
        <f>IF(A14&lt;6000,"Mobile A",IF(A14&gt;8000,"Mobile C","Mobile B"))</f>
        <v>Mobile B</v>
      </c>
    </row>
    <row r="15" spans="1:10" x14ac:dyDescent="0.2">
      <c r="A15" s="3">
        <v>9904</v>
      </c>
      <c r="B15" s="16">
        <v>89</v>
      </c>
      <c r="C15" s="4">
        <v>76</v>
      </c>
      <c r="D15" s="15">
        <f t="shared" si="0"/>
        <v>18.899999999999999</v>
      </c>
      <c r="E15" s="15">
        <f t="shared" si="1"/>
        <v>7.6000000000000005</v>
      </c>
      <c r="F15" s="15">
        <f t="shared" si="2"/>
        <v>0</v>
      </c>
      <c r="G15" s="15">
        <f t="shared" si="3"/>
        <v>26.5</v>
      </c>
      <c r="H15" s="15">
        <f t="shared" si="4"/>
        <v>0</v>
      </c>
      <c r="I15" s="15">
        <f t="shared" si="5"/>
        <v>26.5</v>
      </c>
      <c r="J15" s="22" t="str">
        <f>IF(A15&lt;6000,"Mobile A",IF(A15&gt;8000,"Mobile C","Mobile B"))</f>
        <v>Mobile C</v>
      </c>
    </row>
    <row r="16" spans="1:10" x14ac:dyDescent="0.2">
      <c r="A16" s="3">
        <v>7098</v>
      </c>
      <c r="B16" s="16">
        <v>98</v>
      </c>
      <c r="C16" s="4">
        <v>67</v>
      </c>
      <c r="D16" s="15">
        <f t="shared" si="0"/>
        <v>18.899999999999999</v>
      </c>
      <c r="E16" s="15">
        <f t="shared" si="1"/>
        <v>6.7</v>
      </c>
      <c r="F16" s="15">
        <f t="shared" si="2"/>
        <v>0</v>
      </c>
      <c r="G16" s="15">
        <f t="shared" si="3"/>
        <v>25.599999999999998</v>
      </c>
      <c r="H16" s="15">
        <f t="shared" si="4"/>
        <v>0</v>
      </c>
      <c r="I16" s="15">
        <f t="shared" si="5"/>
        <v>25.6</v>
      </c>
      <c r="J16" s="22" t="str">
        <f t="shared" ref="J16:J79" si="6">IF(A16&lt;6000,"Mobile A",IF(A16&gt;8000,"Mobile C","Mobile B"))</f>
        <v>Mobile B</v>
      </c>
    </row>
    <row r="17" spans="1:10" x14ac:dyDescent="0.2">
      <c r="A17" s="3">
        <v>8445</v>
      </c>
      <c r="B17" s="16">
        <v>98</v>
      </c>
      <c r="C17" s="4">
        <v>87</v>
      </c>
      <c r="D17" s="15">
        <f t="shared" si="0"/>
        <v>18.899999999999999</v>
      </c>
      <c r="E17" s="15">
        <f t="shared" si="1"/>
        <v>8.7000000000000011</v>
      </c>
      <c r="F17" s="15">
        <f t="shared" si="2"/>
        <v>0</v>
      </c>
      <c r="G17" s="15">
        <f t="shared" si="3"/>
        <v>27.6</v>
      </c>
      <c r="H17" s="15">
        <f t="shared" si="4"/>
        <v>0</v>
      </c>
      <c r="I17" s="15">
        <f t="shared" si="5"/>
        <v>27.6</v>
      </c>
      <c r="J17" s="22" t="str">
        <f t="shared" si="6"/>
        <v>Mobile C</v>
      </c>
    </row>
    <row r="18" spans="1:10" x14ac:dyDescent="0.2">
      <c r="A18" s="3">
        <v>6047</v>
      </c>
      <c r="B18" s="16">
        <v>111</v>
      </c>
      <c r="C18" s="4">
        <v>12</v>
      </c>
      <c r="D18" s="15">
        <f t="shared" si="0"/>
        <v>18.899999999999999</v>
      </c>
      <c r="E18" s="15">
        <f t="shared" si="1"/>
        <v>1.2000000000000002</v>
      </c>
      <c r="F18" s="15">
        <f t="shared" si="2"/>
        <v>0</v>
      </c>
      <c r="G18" s="15">
        <f t="shared" si="3"/>
        <v>20.099999999999998</v>
      </c>
      <c r="H18" s="15">
        <f t="shared" si="4"/>
        <v>0</v>
      </c>
      <c r="I18" s="15">
        <f t="shared" si="5"/>
        <v>20.100000000000001</v>
      </c>
      <c r="J18" s="22" t="str">
        <f t="shared" si="6"/>
        <v>Mobile B</v>
      </c>
    </row>
    <row r="19" spans="1:10" x14ac:dyDescent="0.2">
      <c r="A19" s="3">
        <v>5000</v>
      </c>
      <c r="B19" s="16">
        <v>122</v>
      </c>
      <c r="C19" s="4">
        <v>56</v>
      </c>
      <c r="D19" s="15">
        <f t="shared" si="0"/>
        <v>18.899999999999999</v>
      </c>
      <c r="E19" s="15">
        <f t="shared" si="1"/>
        <v>5.6000000000000005</v>
      </c>
      <c r="F19" s="15">
        <f t="shared" si="2"/>
        <v>0</v>
      </c>
      <c r="G19" s="15">
        <f t="shared" si="3"/>
        <v>24.5</v>
      </c>
      <c r="H19" s="15">
        <f t="shared" si="4"/>
        <v>0</v>
      </c>
      <c r="I19" s="15">
        <f t="shared" si="5"/>
        <v>24.5</v>
      </c>
      <c r="J19" s="22" t="str">
        <f t="shared" si="6"/>
        <v>Mobile A</v>
      </c>
    </row>
    <row r="20" spans="1:10" x14ac:dyDescent="0.2">
      <c r="A20" s="3">
        <v>9903</v>
      </c>
      <c r="B20" s="16">
        <v>123</v>
      </c>
      <c r="C20" s="4">
        <v>87</v>
      </c>
      <c r="D20" s="15">
        <f t="shared" si="0"/>
        <v>18.899999999999999</v>
      </c>
      <c r="E20" s="15">
        <f t="shared" si="1"/>
        <v>8.7000000000000011</v>
      </c>
      <c r="F20" s="15">
        <f t="shared" si="2"/>
        <v>0</v>
      </c>
      <c r="G20" s="15">
        <f t="shared" si="3"/>
        <v>27.6</v>
      </c>
      <c r="H20" s="15">
        <f t="shared" si="4"/>
        <v>0</v>
      </c>
      <c r="I20" s="15">
        <f t="shared" si="5"/>
        <v>27.6</v>
      </c>
      <c r="J20" s="22" t="str">
        <f t="shared" si="6"/>
        <v>Mobile C</v>
      </c>
    </row>
    <row r="21" spans="1:10" x14ac:dyDescent="0.2">
      <c r="A21" s="3">
        <v>5005</v>
      </c>
      <c r="B21" s="16">
        <v>125</v>
      </c>
      <c r="C21" s="4">
        <v>25</v>
      </c>
      <c r="D21" s="15">
        <f t="shared" si="0"/>
        <v>18.899999999999999</v>
      </c>
      <c r="E21" s="15">
        <f t="shared" si="1"/>
        <v>2.5</v>
      </c>
      <c r="F21" s="15">
        <f t="shared" si="2"/>
        <v>0</v>
      </c>
      <c r="G21" s="15">
        <f t="shared" si="3"/>
        <v>21.4</v>
      </c>
      <c r="H21" s="15">
        <f t="shared" si="4"/>
        <v>0</v>
      </c>
      <c r="I21" s="15">
        <f t="shared" si="5"/>
        <v>21.400000000000002</v>
      </c>
      <c r="J21" s="22" t="str">
        <f t="shared" si="6"/>
        <v>Mobile A</v>
      </c>
    </row>
    <row r="22" spans="1:10" x14ac:dyDescent="0.2">
      <c r="A22" s="3">
        <v>6039</v>
      </c>
      <c r="B22" s="16">
        <v>189</v>
      </c>
      <c r="C22" s="4">
        <v>54</v>
      </c>
      <c r="D22" s="15">
        <f t="shared" si="0"/>
        <v>18.899999999999999</v>
      </c>
      <c r="E22" s="15">
        <f t="shared" si="1"/>
        <v>5.4</v>
      </c>
      <c r="F22" s="15">
        <f t="shared" si="2"/>
        <v>0</v>
      </c>
      <c r="G22" s="15">
        <f t="shared" si="3"/>
        <v>24.299999999999997</v>
      </c>
      <c r="H22" s="15">
        <f t="shared" si="4"/>
        <v>0</v>
      </c>
      <c r="I22" s="15">
        <f t="shared" si="5"/>
        <v>24.3</v>
      </c>
      <c r="J22" s="22" t="str">
        <f t="shared" si="6"/>
        <v>Mobile B</v>
      </c>
    </row>
    <row r="23" spans="1:10" x14ac:dyDescent="0.2">
      <c r="A23" s="3">
        <v>9898</v>
      </c>
      <c r="B23" s="16">
        <v>215</v>
      </c>
      <c r="C23" s="4">
        <v>12</v>
      </c>
      <c r="D23" s="15">
        <f t="shared" si="0"/>
        <v>18.899999999999999</v>
      </c>
      <c r="E23" s="15">
        <f t="shared" si="1"/>
        <v>1.2000000000000002</v>
      </c>
      <c r="F23" s="15">
        <f t="shared" si="2"/>
        <v>0</v>
      </c>
      <c r="G23" s="15">
        <f t="shared" si="3"/>
        <v>20.099999999999998</v>
      </c>
      <c r="H23" s="15">
        <f t="shared" si="4"/>
        <v>0</v>
      </c>
      <c r="I23" s="15">
        <f t="shared" si="5"/>
        <v>20.100000000000001</v>
      </c>
      <c r="J23" s="22" t="str">
        <f t="shared" si="6"/>
        <v>Mobile C</v>
      </c>
    </row>
    <row r="24" spans="1:10" x14ac:dyDescent="0.2">
      <c r="A24" s="3">
        <v>8459</v>
      </c>
      <c r="B24" s="16">
        <v>215</v>
      </c>
      <c r="C24" s="4">
        <v>54</v>
      </c>
      <c r="D24" s="15">
        <f t="shared" si="0"/>
        <v>18.899999999999999</v>
      </c>
      <c r="E24" s="15">
        <f t="shared" si="1"/>
        <v>5.4</v>
      </c>
      <c r="F24" s="15">
        <f t="shared" si="2"/>
        <v>0</v>
      </c>
      <c r="G24" s="15">
        <f t="shared" si="3"/>
        <v>24.299999999999997</v>
      </c>
      <c r="H24" s="15">
        <f t="shared" si="4"/>
        <v>0</v>
      </c>
      <c r="I24" s="15">
        <f t="shared" si="5"/>
        <v>24.3</v>
      </c>
      <c r="J24" s="22" t="str">
        <f t="shared" si="6"/>
        <v>Mobile C</v>
      </c>
    </row>
    <row r="25" spans="1:10" x14ac:dyDescent="0.2">
      <c r="A25" s="3">
        <v>8432</v>
      </c>
      <c r="B25" s="16">
        <v>215</v>
      </c>
      <c r="C25" s="4">
        <v>88</v>
      </c>
      <c r="D25" s="15">
        <f t="shared" si="0"/>
        <v>18.899999999999999</v>
      </c>
      <c r="E25" s="15">
        <f t="shared" si="1"/>
        <v>8.8000000000000007</v>
      </c>
      <c r="F25" s="15">
        <f t="shared" si="2"/>
        <v>0</v>
      </c>
      <c r="G25" s="15">
        <f t="shared" si="3"/>
        <v>27.7</v>
      </c>
      <c r="H25" s="15">
        <f t="shared" si="4"/>
        <v>0</v>
      </c>
      <c r="I25" s="15">
        <f t="shared" si="5"/>
        <v>27.700000000000003</v>
      </c>
      <c r="J25" s="22" t="str">
        <f t="shared" si="6"/>
        <v>Mobile C</v>
      </c>
    </row>
    <row r="26" spans="1:10" x14ac:dyDescent="0.2">
      <c r="A26" s="3">
        <v>5011</v>
      </c>
      <c r="B26" s="16">
        <v>233</v>
      </c>
      <c r="C26" s="4">
        <v>76</v>
      </c>
      <c r="D26" s="15">
        <f t="shared" si="0"/>
        <v>18.899999999999999</v>
      </c>
      <c r="E26" s="15">
        <f t="shared" si="1"/>
        <v>7.6000000000000005</v>
      </c>
      <c r="F26" s="15">
        <f t="shared" si="2"/>
        <v>0</v>
      </c>
      <c r="G26" s="15">
        <f t="shared" si="3"/>
        <v>26.5</v>
      </c>
      <c r="H26" s="15">
        <f t="shared" si="4"/>
        <v>0</v>
      </c>
      <c r="I26" s="15">
        <f t="shared" si="5"/>
        <v>26.5</v>
      </c>
      <c r="J26" s="22" t="str">
        <f t="shared" si="6"/>
        <v>Mobile A</v>
      </c>
    </row>
    <row r="27" spans="1:10" x14ac:dyDescent="0.2">
      <c r="A27" s="3">
        <v>6043</v>
      </c>
      <c r="B27" s="16">
        <v>234</v>
      </c>
      <c r="C27" s="4">
        <v>88</v>
      </c>
      <c r="D27" s="15">
        <f t="shared" si="0"/>
        <v>18.899999999999999</v>
      </c>
      <c r="E27" s="15">
        <f t="shared" si="1"/>
        <v>8.8000000000000007</v>
      </c>
      <c r="F27" s="15">
        <f t="shared" si="2"/>
        <v>0</v>
      </c>
      <c r="G27" s="15">
        <f t="shared" si="3"/>
        <v>27.7</v>
      </c>
      <c r="H27" s="15">
        <f t="shared" si="4"/>
        <v>0</v>
      </c>
      <c r="I27" s="15">
        <f t="shared" si="5"/>
        <v>27.700000000000003</v>
      </c>
      <c r="J27" s="22" t="str">
        <f t="shared" si="6"/>
        <v>Mobile B</v>
      </c>
    </row>
    <row r="28" spans="1:10" x14ac:dyDescent="0.2">
      <c r="A28" s="3">
        <v>8454</v>
      </c>
      <c r="B28" s="16">
        <v>289</v>
      </c>
      <c r="C28" s="4">
        <v>67</v>
      </c>
      <c r="D28" s="15">
        <f t="shared" si="0"/>
        <v>18.899999999999999</v>
      </c>
      <c r="E28" s="15">
        <f t="shared" si="1"/>
        <v>6.7</v>
      </c>
      <c r="F28" s="15">
        <f t="shared" si="2"/>
        <v>0</v>
      </c>
      <c r="G28" s="15">
        <f t="shared" si="3"/>
        <v>25.599999999999998</v>
      </c>
      <c r="H28" s="15">
        <f t="shared" si="4"/>
        <v>0</v>
      </c>
      <c r="I28" s="15">
        <f t="shared" si="5"/>
        <v>25.6</v>
      </c>
      <c r="J28" s="22" t="str">
        <f t="shared" si="6"/>
        <v>Mobile C</v>
      </c>
    </row>
    <row r="29" spans="1:10" x14ac:dyDescent="0.2">
      <c r="A29" s="3">
        <v>9893</v>
      </c>
      <c r="B29" s="16">
        <v>289</v>
      </c>
      <c r="C29" s="4">
        <v>93</v>
      </c>
      <c r="D29" s="15">
        <f t="shared" si="0"/>
        <v>18.899999999999999</v>
      </c>
      <c r="E29" s="15">
        <f t="shared" si="1"/>
        <v>9.3000000000000007</v>
      </c>
      <c r="F29" s="15">
        <f t="shared" si="2"/>
        <v>0</v>
      </c>
      <c r="G29" s="15">
        <f t="shared" si="3"/>
        <v>28.2</v>
      </c>
      <c r="H29" s="15">
        <f t="shared" si="4"/>
        <v>0</v>
      </c>
      <c r="I29" s="15">
        <f t="shared" si="5"/>
        <v>28.200000000000003</v>
      </c>
      <c r="J29" s="22" t="str">
        <f t="shared" si="6"/>
        <v>Mobile C</v>
      </c>
    </row>
    <row r="30" spans="1:10" x14ac:dyDescent="0.2">
      <c r="A30" s="3">
        <v>7102</v>
      </c>
      <c r="B30" s="16">
        <v>289</v>
      </c>
      <c r="C30" s="4">
        <v>98</v>
      </c>
      <c r="D30" s="15">
        <f t="shared" si="0"/>
        <v>18.899999999999999</v>
      </c>
      <c r="E30" s="15">
        <f t="shared" si="1"/>
        <v>9.8000000000000007</v>
      </c>
      <c r="F30" s="15">
        <f t="shared" si="2"/>
        <v>0</v>
      </c>
      <c r="G30" s="15">
        <f t="shared" si="3"/>
        <v>28.7</v>
      </c>
      <c r="H30" s="15">
        <f t="shared" si="4"/>
        <v>0</v>
      </c>
      <c r="I30" s="15">
        <f t="shared" si="5"/>
        <v>28.700000000000003</v>
      </c>
      <c r="J30" s="22" t="str">
        <f t="shared" si="6"/>
        <v>Mobile B</v>
      </c>
    </row>
    <row r="31" spans="1:10" x14ac:dyDescent="0.2">
      <c r="A31" s="3">
        <v>8449</v>
      </c>
      <c r="B31" s="16">
        <v>289</v>
      </c>
      <c r="C31" s="4">
        <v>265</v>
      </c>
      <c r="D31" s="15">
        <f t="shared" si="0"/>
        <v>18.899999999999999</v>
      </c>
      <c r="E31" s="15">
        <f t="shared" si="1"/>
        <v>26.5</v>
      </c>
      <c r="F31" s="15">
        <f t="shared" si="2"/>
        <v>0</v>
      </c>
      <c r="G31" s="15">
        <f t="shared" si="3"/>
        <v>45.4</v>
      </c>
      <c r="H31" s="15">
        <f t="shared" si="4"/>
        <v>0</v>
      </c>
      <c r="I31" s="15">
        <f t="shared" si="5"/>
        <v>45.400000000000006</v>
      </c>
      <c r="J31" s="22" t="str">
        <f t="shared" si="6"/>
        <v>Mobile C</v>
      </c>
    </row>
    <row r="32" spans="1:10" x14ac:dyDescent="0.2">
      <c r="A32" s="3">
        <v>8437</v>
      </c>
      <c r="B32" s="16">
        <v>322</v>
      </c>
      <c r="C32" s="4">
        <v>32</v>
      </c>
      <c r="D32" s="15">
        <f t="shared" si="0"/>
        <v>18.899999999999999</v>
      </c>
      <c r="E32" s="15">
        <f t="shared" si="1"/>
        <v>3.2</v>
      </c>
      <c r="F32" s="15">
        <f t="shared" si="2"/>
        <v>0</v>
      </c>
      <c r="G32" s="15">
        <f t="shared" si="3"/>
        <v>22.099999999999998</v>
      </c>
      <c r="H32" s="15">
        <f t="shared" si="4"/>
        <v>0</v>
      </c>
      <c r="I32" s="15">
        <f t="shared" si="5"/>
        <v>22.1</v>
      </c>
      <c r="J32" s="22" t="str">
        <f t="shared" si="6"/>
        <v>Mobile C</v>
      </c>
    </row>
    <row r="33" spans="1:10" x14ac:dyDescent="0.2">
      <c r="A33" s="3">
        <v>7095</v>
      </c>
      <c r="B33" s="16">
        <v>322</v>
      </c>
      <c r="C33" s="4">
        <v>87</v>
      </c>
      <c r="D33" s="15">
        <f t="shared" si="0"/>
        <v>18.899999999999999</v>
      </c>
      <c r="E33" s="15">
        <f t="shared" si="1"/>
        <v>8.7000000000000011</v>
      </c>
      <c r="F33" s="15">
        <f t="shared" si="2"/>
        <v>0</v>
      </c>
      <c r="G33" s="15">
        <f t="shared" si="3"/>
        <v>27.6</v>
      </c>
      <c r="H33" s="15">
        <f t="shared" si="4"/>
        <v>0</v>
      </c>
      <c r="I33" s="15">
        <f t="shared" si="5"/>
        <v>27.6</v>
      </c>
      <c r="J33" s="22" t="str">
        <f t="shared" si="6"/>
        <v>Mobile B</v>
      </c>
    </row>
    <row r="34" spans="1:10" x14ac:dyDescent="0.2">
      <c r="A34" s="3">
        <v>8442</v>
      </c>
      <c r="B34" s="16">
        <v>322</v>
      </c>
      <c r="C34" s="4">
        <v>87</v>
      </c>
      <c r="D34" s="15">
        <f t="shared" si="0"/>
        <v>18.899999999999999</v>
      </c>
      <c r="E34" s="15">
        <f t="shared" si="1"/>
        <v>8.7000000000000011</v>
      </c>
      <c r="F34" s="15">
        <f t="shared" si="2"/>
        <v>0</v>
      </c>
      <c r="G34" s="15">
        <f t="shared" si="3"/>
        <v>27.6</v>
      </c>
      <c r="H34" s="15">
        <f t="shared" si="4"/>
        <v>0</v>
      </c>
      <c r="I34" s="15">
        <f t="shared" si="5"/>
        <v>27.6</v>
      </c>
      <c r="J34" s="22" t="str">
        <f t="shared" si="6"/>
        <v>Mobile C</v>
      </c>
    </row>
    <row r="35" spans="1:10" x14ac:dyDescent="0.2">
      <c r="A35" s="3">
        <v>8441</v>
      </c>
      <c r="B35" s="16">
        <v>342</v>
      </c>
      <c r="C35" s="4">
        <v>8</v>
      </c>
      <c r="D35" s="15">
        <f t="shared" si="0"/>
        <v>18.899999999999999</v>
      </c>
      <c r="E35" s="15">
        <f t="shared" si="1"/>
        <v>0.8</v>
      </c>
      <c r="F35" s="15">
        <f t="shared" si="2"/>
        <v>0</v>
      </c>
      <c r="G35" s="15">
        <f t="shared" si="3"/>
        <v>19.7</v>
      </c>
      <c r="H35" s="15">
        <f t="shared" si="4"/>
        <v>0</v>
      </c>
      <c r="I35" s="15">
        <f t="shared" si="5"/>
        <v>19.700000000000003</v>
      </c>
      <c r="J35" s="22" t="str">
        <f t="shared" si="6"/>
        <v>Mobile C</v>
      </c>
    </row>
    <row r="36" spans="1:10" x14ac:dyDescent="0.2">
      <c r="A36" s="3">
        <v>7094</v>
      </c>
      <c r="B36" s="16">
        <v>342</v>
      </c>
      <c r="C36" s="4">
        <v>69</v>
      </c>
      <c r="D36" s="15">
        <f t="shared" si="0"/>
        <v>18.899999999999999</v>
      </c>
      <c r="E36" s="15">
        <f t="shared" si="1"/>
        <v>6.9</v>
      </c>
      <c r="F36" s="15">
        <f t="shared" si="2"/>
        <v>0</v>
      </c>
      <c r="G36" s="15">
        <f t="shared" si="3"/>
        <v>25.799999999999997</v>
      </c>
      <c r="H36" s="15">
        <f t="shared" si="4"/>
        <v>0</v>
      </c>
      <c r="I36" s="15">
        <f t="shared" si="5"/>
        <v>25.8</v>
      </c>
      <c r="J36" s="22" t="str">
        <f t="shared" si="6"/>
        <v>Mobile B</v>
      </c>
    </row>
    <row r="37" spans="1:10" x14ac:dyDescent="0.2">
      <c r="A37" s="3">
        <v>5006</v>
      </c>
      <c r="B37" s="16">
        <v>345</v>
      </c>
      <c r="C37" s="4">
        <v>122</v>
      </c>
      <c r="D37" s="15">
        <f t="shared" si="0"/>
        <v>18.899999999999999</v>
      </c>
      <c r="E37" s="15">
        <f t="shared" si="1"/>
        <v>12.200000000000001</v>
      </c>
      <c r="F37" s="15">
        <f t="shared" si="2"/>
        <v>0</v>
      </c>
      <c r="G37" s="15">
        <f t="shared" si="3"/>
        <v>31.1</v>
      </c>
      <c r="H37" s="15">
        <f t="shared" si="4"/>
        <v>0</v>
      </c>
      <c r="I37" s="15">
        <f t="shared" si="5"/>
        <v>31.1</v>
      </c>
      <c r="J37" s="22" t="str">
        <f t="shared" si="6"/>
        <v>Mobile A</v>
      </c>
    </row>
    <row r="38" spans="1:10" x14ac:dyDescent="0.2">
      <c r="A38" s="3">
        <v>6034</v>
      </c>
      <c r="B38" s="16">
        <v>366</v>
      </c>
      <c r="C38" s="4">
        <v>67</v>
      </c>
      <c r="D38" s="15">
        <f t="shared" si="0"/>
        <v>18.899999999999999</v>
      </c>
      <c r="E38" s="15">
        <f t="shared" si="1"/>
        <v>6.7</v>
      </c>
      <c r="F38" s="15">
        <f t="shared" si="2"/>
        <v>0</v>
      </c>
      <c r="G38" s="15">
        <f t="shared" si="3"/>
        <v>25.599999999999998</v>
      </c>
      <c r="H38" s="15">
        <f t="shared" si="4"/>
        <v>0</v>
      </c>
      <c r="I38" s="15">
        <f t="shared" si="5"/>
        <v>25.6</v>
      </c>
      <c r="J38" s="22" t="str">
        <f t="shared" si="6"/>
        <v>Mobile B</v>
      </c>
    </row>
    <row r="39" spans="1:10" x14ac:dyDescent="0.2">
      <c r="A39" s="3">
        <v>8438</v>
      </c>
      <c r="B39" s="16">
        <v>412</v>
      </c>
      <c r="C39" s="4">
        <v>41</v>
      </c>
      <c r="D39" s="15">
        <f t="shared" si="0"/>
        <v>18.899999999999999</v>
      </c>
      <c r="E39" s="15">
        <f t="shared" si="1"/>
        <v>4.1000000000000005</v>
      </c>
      <c r="F39" s="15">
        <f t="shared" si="2"/>
        <v>0</v>
      </c>
      <c r="G39" s="15">
        <f t="shared" si="3"/>
        <v>23</v>
      </c>
      <c r="H39" s="15">
        <f t="shared" si="4"/>
        <v>0</v>
      </c>
      <c r="I39" s="15">
        <f t="shared" si="5"/>
        <v>23</v>
      </c>
      <c r="J39" s="22" t="str">
        <f t="shared" si="6"/>
        <v>Mobile C</v>
      </c>
    </row>
    <row r="40" spans="1:10" x14ac:dyDescent="0.2">
      <c r="A40" s="3">
        <v>8439</v>
      </c>
      <c r="B40" s="16">
        <v>432</v>
      </c>
      <c r="C40" s="4">
        <v>16</v>
      </c>
      <c r="D40" s="15">
        <f t="shared" si="0"/>
        <v>18.899999999999999</v>
      </c>
      <c r="E40" s="15">
        <f t="shared" si="1"/>
        <v>1.6</v>
      </c>
      <c r="F40" s="15">
        <f t="shared" si="2"/>
        <v>0</v>
      </c>
      <c r="G40" s="15">
        <f t="shared" si="3"/>
        <v>20.5</v>
      </c>
      <c r="H40" s="15">
        <f t="shared" si="4"/>
        <v>0</v>
      </c>
      <c r="I40" s="15">
        <f t="shared" si="5"/>
        <v>20.5</v>
      </c>
      <c r="J40" s="22" t="str">
        <f t="shared" si="6"/>
        <v>Mobile C</v>
      </c>
    </row>
    <row r="41" spans="1:10" x14ac:dyDescent="0.2">
      <c r="A41" s="3">
        <v>6044</v>
      </c>
      <c r="B41" s="16">
        <v>432</v>
      </c>
      <c r="C41" s="4">
        <v>98</v>
      </c>
      <c r="D41" s="15">
        <f t="shared" si="0"/>
        <v>18.899999999999999</v>
      </c>
      <c r="E41" s="15">
        <f t="shared" si="1"/>
        <v>9.8000000000000007</v>
      </c>
      <c r="F41" s="15">
        <f t="shared" si="2"/>
        <v>0</v>
      </c>
      <c r="G41" s="15">
        <f t="shared" si="3"/>
        <v>28.7</v>
      </c>
      <c r="H41" s="15">
        <f t="shared" si="4"/>
        <v>0</v>
      </c>
      <c r="I41" s="15">
        <f t="shared" si="5"/>
        <v>28.700000000000003</v>
      </c>
      <c r="J41" s="22" t="str">
        <f t="shared" si="6"/>
        <v>Mobile B</v>
      </c>
    </row>
    <row r="42" spans="1:10" x14ac:dyDescent="0.2">
      <c r="A42" s="3">
        <v>7099</v>
      </c>
      <c r="B42" s="16">
        <v>432</v>
      </c>
      <c r="C42" s="4">
        <v>145</v>
      </c>
      <c r="D42" s="15">
        <f t="shared" si="0"/>
        <v>18.899999999999999</v>
      </c>
      <c r="E42" s="15">
        <f t="shared" si="1"/>
        <v>14.5</v>
      </c>
      <c r="F42" s="15">
        <f t="shared" si="2"/>
        <v>0</v>
      </c>
      <c r="G42" s="15">
        <f t="shared" si="3"/>
        <v>33.4</v>
      </c>
      <c r="H42" s="15">
        <f t="shared" si="4"/>
        <v>0</v>
      </c>
      <c r="I42" s="15">
        <f t="shared" si="5"/>
        <v>33.4</v>
      </c>
      <c r="J42" s="22" t="str">
        <f t="shared" si="6"/>
        <v>Mobile B</v>
      </c>
    </row>
    <row r="43" spans="1:10" x14ac:dyDescent="0.2">
      <c r="A43" s="3">
        <v>8446</v>
      </c>
      <c r="B43" s="16">
        <v>432</v>
      </c>
      <c r="C43" s="4">
        <v>332</v>
      </c>
      <c r="D43" s="15">
        <f t="shared" si="0"/>
        <v>18.899999999999999</v>
      </c>
      <c r="E43" s="15">
        <f t="shared" si="1"/>
        <v>33.200000000000003</v>
      </c>
      <c r="F43" s="15">
        <f t="shared" si="2"/>
        <v>0</v>
      </c>
      <c r="G43" s="15">
        <f t="shared" si="3"/>
        <v>52.1</v>
      </c>
      <c r="H43" s="15">
        <f t="shared" si="4"/>
        <v>0</v>
      </c>
      <c r="I43" s="15">
        <f t="shared" si="5"/>
        <v>52.1</v>
      </c>
      <c r="J43" s="22" t="str">
        <f t="shared" si="6"/>
        <v>Mobile C</v>
      </c>
    </row>
    <row r="44" spans="1:10" x14ac:dyDescent="0.2">
      <c r="A44" s="3">
        <v>9895</v>
      </c>
      <c r="B44" s="16">
        <v>433</v>
      </c>
      <c r="C44" s="4">
        <v>32</v>
      </c>
      <c r="D44" s="15">
        <f t="shared" si="0"/>
        <v>18.899999999999999</v>
      </c>
      <c r="E44" s="15">
        <f t="shared" si="1"/>
        <v>3.2</v>
      </c>
      <c r="F44" s="15">
        <f t="shared" si="2"/>
        <v>0</v>
      </c>
      <c r="G44" s="15">
        <f t="shared" si="3"/>
        <v>22.099999999999998</v>
      </c>
      <c r="H44" s="15">
        <f t="shared" si="4"/>
        <v>0</v>
      </c>
      <c r="I44" s="15">
        <f t="shared" si="5"/>
        <v>22.1</v>
      </c>
      <c r="J44" s="22" t="str">
        <f t="shared" si="6"/>
        <v>Mobile C</v>
      </c>
    </row>
    <row r="45" spans="1:10" x14ac:dyDescent="0.2">
      <c r="A45" s="3">
        <v>7104</v>
      </c>
      <c r="B45" s="16">
        <v>433</v>
      </c>
      <c r="C45" s="4">
        <v>34</v>
      </c>
      <c r="D45" s="15">
        <f t="shared" si="0"/>
        <v>18.899999999999999</v>
      </c>
      <c r="E45" s="15">
        <f t="shared" si="1"/>
        <v>3.4000000000000004</v>
      </c>
      <c r="F45" s="15">
        <f t="shared" si="2"/>
        <v>0</v>
      </c>
      <c r="G45" s="15">
        <f t="shared" si="3"/>
        <v>22.299999999999997</v>
      </c>
      <c r="H45" s="15">
        <f t="shared" si="4"/>
        <v>0</v>
      </c>
      <c r="I45" s="15">
        <f t="shared" si="5"/>
        <v>22.3</v>
      </c>
      <c r="J45" s="22" t="str">
        <f t="shared" si="6"/>
        <v>Mobile B</v>
      </c>
    </row>
    <row r="46" spans="1:10" x14ac:dyDescent="0.2">
      <c r="A46" s="3">
        <v>8451</v>
      </c>
      <c r="B46" s="16">
        <v>433</v>
      </c>
      <c r="C46" s="4">
        <v>87</v>
      </c>
      <c r="D46" s="15">
        <f t="shared" ref="D46:D77" si="7">B$3</f>
        <v>18.899999999999999</v>
      </c>
      <c r="E46" s="15">
        <f t="shared" ref="E46:E77" si="8">C46*B$7</f>
        <v>8.7000000000000011</v>
      </c>
      <c r="F46" s="15">
        <f t="shared" ref="F46:F77" si="9">IF(B46&lt;=B$10,0,B$11*(B46-B$10))</f>
        <v>0</v>
      </c>
      <c r="G46" s="15">
        <f t="shared" ref="G46:G77" si="10">D46+E46+F46</f>
        <v>27.6</v>
      </c>
      <c r="H46" s="15">
        <f t="shared" ref="H46:H77" si="11">IF(AND(B46&gt;550,C46&gt;30),B$4*G46,0)</f>
        <v>0</v>
      </c>
      <c r="I46" s="15">
        <f t="shared" ref="I46:I77" si="12">MROUND(G46-H46,0.05)</f>
        <v>27.6</v>
      </c>
      <c r="J46" s="22" t="str">
        <f t="shared" si="6"/>
        <v>Mobile C</v>
      </c>
    </row>
    <row r="47" spans="1:10" x14ac:dyDescent="0.2">
      <c r="A47" s="3">
        <v>5010</v>
      </c>
      <c r="B47" s="16">
        <v>433</v>
      </c>
      <c r="C47" s="4">
        <v>90</v>
      </c>
      <c r="D47" s="15">
        <f t="shared" si="7"/>
        <v>18.899999999999999</v>
      </c>
      <c r="E47" s="15">
        <f t="shared" si="8"/>
        <v>9</v>
      </c>
      <c r="F47" s="15">
        <f t="shared" si="9"/>
        <v>0</v>
      </c>
      <c r="G47" s="15">
        <f t="shared" si="10"/>
        <v>27.9</v>
      </c>
      <c r="H47" s="15">
        <f t="shared" si="11"/>
        <v>0</v>
      </c>
      <c r="I47" s="15">
        <f t="shared" si="12"/>
        <v>27.900000000000002</v>
      </c>
      <c r="J47" s="22" t="str">
        <f t="shared" si="6"/>
        <v>Mobile A</v>
      </c>
    </row>
    <row r="48" spans="1:10" x14ac:dyDescent="0.2">
      <c r="A48" s="3">
        <v>8456</v>
      </c>
      <c r="B48" s="16">
        <v>433</v>
      </c>
      <c r="C48" s="4">
        <v>167</v>
      </c>
      <c r="D48" s="15">
        <f t="shared" si="7"/>
        <v>18.899999999999999</v>
      </c>
      <c r="E48" s="15">
        <f t="shared" si="8"/>
        <v>16.7</v>
      </c>
      <c r="F48" s="15">
        <f t="shared" si="9"/>
        <v>0</v>
      </c>
      <c r="G48" s="15">
        <f t="shared" si="10"/>
        <v>35.599999999999994</v>
      </c>
      <c r="H48" s="15">
        <f t="shared" si="11"/>
        <v>0</v>
      </c>
      <c r="I48" s="15">
        <f t="shared" si="12"/>
        <v>35.6</v>
      </c>
      <c r="J48" s="22" t="str">
        <f t="shared" si="6"/>
        <v>Mobile C</v>
      </c>
    </row>
    <row r="49" spans="1:10" x14ac:dyDescent="0.2">
      <c r="A49" s="3">
        <v>7091</v>
      </c>
      <c r="B49" s="16">
        <v>443</v>
      </c>
      <c r="C49" s="4">
        <v>8</v>
      </c>
      <c r="D49" s="15">
        <f t="shared" si="7"/>
        <v>18.899999999999999</v>
      </c>
      <c r="E49" s="15">
        <f t="shared" si="8"/>
        <v>0.8</v>
      </c>
      <c r="F49" s="15">
        <f t="shared" si="9"/>
        <v>0</v>
      </c>
      <c r="G49" s="15">
        <f t="shared" si="10"/>
        <v>19.7</v>
      </c>
      <c r="H49" s="15">
        <f t="shared" si="11"/>
        <v>0</v>
      </c>
      <c r="I49" s="15">
        <f t="shared" si="12"/>
        <v>19.700000000000003</v>
      </c>
      <c r="J49" s="22" t="str">
        <f t="shared" si="6"/>
        <v>Mobile B</v>
      </c>
    </row>
    <row r="50" spans="1:10" x14ac:dyDescent="0.2">
      <c r="A50" s="3">
        <v>8447</v>
      </c>
      <c r="B50" s="16">
        <v>456</v>
      </c>
      <c r="C50" s="4">
        <v>8</v>
      </c>
      <c r="D50" s="15">
        <f t="shared" si="7"/>
        <v>18.899999999999999</v>
      </c>
      <c r="E50" s="15">
        <f t="shared" si="8"/>
        <v>0.8</v>
      </c>
      <c r="F50" s="15">
        <f t="shared" si="9"/>
        <v>0</v>
      </c>
      <c r="G50" s="15">
        <f t="shared" si="10"/>
        <v>19.7</v>
      </c>
      <c r="H50" s="15">
        <f t="shared" si="11"/>
        <v>0</v>
      </c>
      <c r="I50" s="15">
        <f t="shared" si="12"/>
        <v>19.700000000000003</v>
      </c>
      <c r="J50" s="22" t="str">
        <f t="shared" si="6"/>
        <v>Mobile C</v>
      </c>
    </row>
    <row r="51" spans="1:10" x14ac:dyDescent="0.2">
      <c r="A51" s="3">
        <v>9891</v>
      </c>
      <c r="B51" s="16">
        <v>456</v>
      </c>
      <c r="C51" s="4">
        <v>98</v>
      </c>
      <c r="D51" s="15">
        <f t="shared" si="7"/>
        <v>18.899999999999999</v>
      </c>
      <c r="E51" s="15">
        <f t="shared" si="8"/>
        <v>9.8000000000000007</v>
      </c>
      <c r="F51" s="15">
        <f t="shared" si="9"/>
        <v>0</v>
      </c>
      <c r="G51" s="15">
        <f t="shared" si="10"/>
        <v>28.7</v>
      </c>
      <c r="H51" s="15">
        <f t="shared" si="11"/>
        <v>0</v>
      </c>
      <c r="I51" s="15">
        <f t="shared" si="12"/>
        <v>28.700000000000003</v>
      </c>
      <c r="J51" s="22" t="str">
        <f t="shared" si="6"/>
        <v>Mobile C</v>
      </c>
    </row>
    <row r="52" spans="1:10" x14ac:dyDescent="0.2">
      <c r="A52" s="3">
        <v>5002</v>
      </c>
      <c r="B52" s="16">
        <v>456</v>
      </c>
      <c r="C52" s="4">
        <v>100</v>
      </c>
      <c r="D52" s="15">
        <f t="shared" si="7"/>
        <v>18.899999999999999</v>
      </c>
      <c r="E52" s="15">
        <f t="shared" si="8"/>
        <v>10</v>
      </c>
      <c r="F52" s="15">
        <f t="shared" si="9"/>
        <v>0</v>
      </c>
      <c r="G52" s="15">
        <f t="shared" si="10"/>
        <v>28.9</v>
      </c>
      <c r="H52" s="15">
        <f t="shared" si="11"/>
        <v>0</v>
      </c>
      <c r="I52" s="15">
        <f t="shared" si="12"/>
        <v>28.900000000000002</v>
      </c>
      <c r="J52" s="22" t="str">
        <f t="shared" si="6"/>
        <v>Mobile A</v>
      </c>
    </row>
    <row r="53" spans="1:10" x14ac:dyDescent="0.2">
      <c r="A53" s="3">
        <v>5007</v>
      </c>
      <c r="B53" s="16">
        <v>456</v>
      </c>
      <c r="C53" s="4">
        <v>154</v>
      </c>
      <c r="D53" s="15">
        <f t="shared" si="7"/>
        <v>18.899999999999999</v>
      </c>
      <c r="E53" s="15">
        <f t="shared" si="8"/>
        <v>15.4</v>
      </c>
      <c r="F53" s="15">
        <f t="shared" si="9"/>
        <v>0</v>
      </c>
      <c r="G53" s="15">
        <f t="shared" si="10"/>
        <v>34.299999999999997</v>
      </c>
      <c r="H53" s="15">
        <f t="shared" si="11"/>
        <v>0</v>
      </c>
      <c r="I53" s="15">
        <f t="shared" si="12"/>
        <v>34.300000000000004</v>
      </c>
      <c r="J53" s="22" t="str">
        <f t="shared" si="6"/>
        <v>Mobile A</v>
      </c>
    </row>
    <row r="54" spans="1:10" x14ac:dyDescent="0.2">
      <c r="A54" s="3">
        <v>7100</v>
      </c>
      <c r="B54" s="16">
        <v>456</v>
      </c>
      <c r="C54" s="4">
        <v>167</v>
      </c>
      <c r="D54" s="15">
        <f t="shared" si="7"/>
        <v>18.899999999999999</v>
      </c>
      <c r="E54" s="15">
        <f t="shared" si="8"/>
        <v>16.7</v>
      </c>
      <c r="F54" s="15">
        <f t="shared" si="9"/>
        <v>0</v>
      </c>
      <c r="G54" s="15">
        <f t="shared" si="10"/>
        <v>35.599999999999994</v>
      </c>
      <c r="H54" s="15">
        <f t="shared" si="11"/>
        <v>0</v>
      </c>
      <c r="I54" s="15">
        <f t="shared" si="12"/>
        <v>35.6</v>
      </c>
      <c r="J54" s="22" t="str">
        <f t="shared" si="6"/>
        <v>Mobile B</v>
      </c>
    </row>
    <row r="55" spans="1:10" x14ac:dyDescent="0.2">
      <c r="A55" s="3">
        <v>8452</v>
      </c>
      <c r="B55" s="16">
        <v>456</v>
      </c>
      <c r="C55" s="4">
        <v>332</v>
      </c>
      <c r="D55" s="15">
        <f t="shared" si="7"/>
        <v>18.899999999999999</v>
      </c>
      <c r="E55" s="15">
        <f t="shared" si="8"/>
        <v>33.200000000000003</v>
      </c>
      <c r="F55" s="15">
        <f t="shared" si="9"/>
        <v>0</v>
      </c>
      <c r="G55" s="15">
        <f t="shared" si="10"/>
        <v>52.1</v>
      </c>
      <c r="H55" s="15">
        <f t="shared" si="11"/>
        <v>0</v>
      </c>
      <c r="I55" s="15">
        <f t="shared" si="12"/>
        <v>52.1</v>
      </c>
      <c r="J55" s="22" t="str">
        <f t="shared" si="6"/>
        <v>Mobile C</v>
      </c>
    </row>
    <row r="56" spans="1:10" x14ac:dyDescent="0.2">
      <c r="A56" s="3">
        <v>6045</v>
      </c>
      <c r="B56" s="16">
        <v>465</v>
      </c>
      <c r="C56" s="4">
        <v>46</v>
      </c>
      <c r="D56" s="15">
        <f t="shared" si="7"/>
        <v>18.899999999999999</v>
      </c>
      <c r="E56" s="15">
        <f t="shared" si="8"/>
        <v>4.6000000000000005</v>
      </c>
      <c r="F56" s="15">
        <f t="shared" si="9"/>
        <v>0</v>
      </c>
      <c r="G56" s="15">
        <f t="shared" si="10"/>
        <v>23.5</v>
      </c>
      <c r="H56" s="15">
        <f t="shared" si="11"/>
        <v>0</v>
      </c>
      <c r="I56" s="15">
        <f t="shared" si="12"/>
        <v>23.5</v>
      </c>
      <c r="J56" s="22" t="str">
        <f t="shared" si="6"/>
        <v>Mobile B</v>
      </c>
    </row>
    <row r="57" spans="1:10" x14ac:dyDescent="0.2">
      <c r="A57" s="3">
        <v>5012</v>
      </c>
      <c r="B57" s="16">
        <v>466</v>
      </c>
      <c r="C57" s="4">
        <v>54</v>
      </c>
      <c r="D57" s="15">
        <f t="shared" si="7"/>
        <v>18.899999999999999</v>
      </c>
      <c r="E57" s="15">
        <f t="shared" si="8"/>
        <v>5.4</v>
      </c>
      <c r="F57" s="15">
        <f t="shared" si="9"/>
        <v>0</v>
      </c>
      <c r="G57" s="15">
        <f t="shared" si="10"/>
        <v>24.299999999999997</v>
      </c>
      <c r="H57" s="15">
        <f t="shared" si="11"/>
        <v>0</v>
      </c>
      <c r="I57" s="15">
        <f t="shared" si="12"/>
        <v>24.3</v>
      </c>
      <c r="J57" s="22" t="str">
        <f t="shared" si="6"/>
        <v>Mobile A</v>
      </c>
    </row>
    <row r="58" spans="1:10" x14ac:dyDescent="0.2">
      <c r="A58" s="3">
        <v>9896</v>
      </c>
      <c r="B58" s="16">
        <v>467</v>
      </c>
      <c r="C58" s="4">
        <v>41</v>
      </c>
      <c r="D58" s="15">
        <f t="shared" si="7"/>
        <v>18.899999999999999</v>
      </c>
      <c r="E58" s="15">
        <f t="shared" si="8"/>
        <v>4.1000000000000005</v>
      </c>
      <c r="F58" s="15">
        <f t="shared" si="9"/>
        <v>0</v>
      </c>
      <c r="G58" s="15">
        <f t="shared" si="10"/>
        <v>23</v>
      </c>
      <c r="H58" s="15">
        <f t="shared" si="11"/>
        <v>0</v>
      </c>
      <c r="I58" s="15">
        <f t="shared" si="12"/>
        <v>23</v>
      </c>
      <c r="J58" s="22" t="str">
        <f t="shared" si="6"/>
        <v>Mobile C</v>
      </c>
    </row>
    <row r="59" spans="1:10" x14ac:dyDescent="0.2">
      <c r="A59" s="3">
        <v>7105</v>
      </c>
      <c r="B59" s="16">
        <v>467</v>
      </c>
      <c r="C59" s="4">
        <v>55</v>
      </c>
      <c r="D59" s="15">
        <f t="shared" si="7"/>
        <v>18.899999999999999</v>
      </c>
      <c r="E59" s="15">
        <f t="shared" si="8"/>
        <v>5.5</v>
      </c>
      <c r="F59" s="15">
        <f t="shared" si="9"/>
        <v>0</v>
      </c>
      <c r="G59" s="15">
        <f t="shared" si="10"/>
        <v>24.4</v>
      </c>
      <c r="H59" s="15">
        <f t="shared" si="11"/>
        <v>0</v>
      </c>
      <c r="I59" s="15">
        <f t="shared" si="12"/>
        <v>24.400000000000002</v>
      </c>
      <c r="J59" s="22" t="str">
        <f t="shared" si="6"/>
        <v>Mobile B</v>
      </c>
    </row>
    <row r="60" spans="1:10" x14ac:dyDescent="0.2">
      <c r="A60" s="3">
        <v>8457</v>
      </c>
      <c r="B60" s="16">
        <v>467</v>
      </c>
      <c r="C60" s="4">
        <v>87</v>
      </c>
      <c r="D60" s="15">
        <f t="shared" si="7"/>
        <v>18.899999999999999</v>
      </c>
      <c r="E60" s="15">
        <f t="shared" si="8"/>
        <v>8.7000000000000011</v>
      </c>
      <c r="F60" s="15">
        <f t="shared" si="9"/>
        <v>0</v>
      </c>
      <c r="G60" s="15">
        <f t="shared" si="10"/>
        <v>27.6</v>
      </c>
      <c r="H60" s="15">
        <f t="shared" si="11"/>
        <v>0</v>
      </c>
      <c r="I60" s="15">
        <f t="shared" si="12"/>
        <v>27.6</v>
      </c>
      <c r="J60" s="22" t="str">
        <f t="shared" si="6"/>
        <v>Mobile C</v>
      </c>
    </row>
    <row r="61" spans="1:10" x14ac:dyDescent="0.2">
      <c r="A61" s="3">
        <v>6037</v>
      </c>
      <c r="B61" s="16">
        <v>487</v>
      </c>
      <c r="C61" s="4">
        <v>87</v>
      </c>
      <c r="D61" s="15">
        <f t="shared" si="7"/>
        <v>18.899999999999999</v>
      </c>
      <c r="E61" s="15">
        <f t="shared" si="8"/>
        <v>8.7000000000000011</v>
      </c>
      <c r="F61" s="15">
        <f t="shared" si="9"/>
        <v>0</v>
      </c>
      <c r="G61" s="15">
        <f t="shared" si="10"/>
        <v>27.6</v>
      </c>
      <c r="H61" s="15">
        <f t="shared" si="11"/>
        <v>0</v>
      </c>
      <c r="I61" s="15">
        <f t="shared" si="12"/>
        <v>27.6</v>
      </c>
      <c r="J61" s="22" t="str">
        <f t="shared" si="6"/>
        <v>Mobile B</v>
      </c>
    </row>
    <row r="62" spans="1:10" x14ac:dyDescent="0.2">
      <c r="A62" s="3">
        <v>8440</v>
      </c>
      <c r="B62" s="16">
        <v>488</v>
      </c>
      <c r="C62" s="4">
        <v>3</v>
      </c>
      <c r="D62" s="15">
        <f t="shared" si="7"/>
        <v>18.899999999999999</v>
      </c>
      <c r="E62" s="15">
        <f t="shared" si="8"/>
        <v>0.30000000000000004</v>
      </c>
      <c r="F62" s="15">
        <f t="shared" si="9"/>
        <v>0</v>
      </c>
      <c r="G62" s="15">
        <f t="shared" si="10"/>
        <v>19.2</v>
      </c>
      <c r="H62" s="15">
        <f t="shared" si="11"/>
        <v>0</v>
      </c>
      <c r="I62" s="15">
        <f t="shared" si="12"/>
        <v>19.200000000000003</v>
      </c>
      <c r="J62" s="22" t="str">
        <f t="shared" si="6"/>
        <v>Mobile C</v>
      </c>
    </row>
    <row r="63" spans="1:10" x14ac:dyDescent="0.2">
      <c r="A63" s="3">
        <v>9897</v>
      </c>
      <c r="B63" s="16">
        <v>498</v>
      </c>
      <c r="C63" s="4">
        <v>16</v>
      </c>
      <c r="D63" s="15">
        <f t="shared" si="7"/>
        <v>18.899999999999999</v>
      </c>
      <c r="E63" s="15">
        <f t="shared" si="8"/>
        <v>1.6</v>
      </c>
      <c r="F63" s="15">
        <f t="shared" si="9"/>
        <v>0</v>
      </c>
      <c r="G63" s="15">
        <f t="shared" si="10"/>
        <v>20.5</v>
      </c>
      <c r="H63" s="15">
        <f t="shared" si="11"/>
        <v>0</v>
      </c>
      <c r="I63" s="15">
        <f t="shared" si="12"/>
        <v>20.5</v>
      </c>
      <c r="J63" s="22" t="str">
        <f t="shared" si="6"/>
        <v>Mobile C</v>
      </c>
    </row>
    <row r="64" spans="1:10" x14ac:dyDescent="0.2">
      <c r="A64" s="3">
        <v>7106</v>
      </c>
      <c r="B64" s="16">
        <v>498</v>
      </c>
      <c r="C64" s="4">
        <v>22</v>
      </c>
      <c r="D64" s="15">
        <f t="shared" si="7"/>
        <v>18.899999999999999</v>
      </c>
      <c r="E64" s="15">
        <f t="shared" si="8"/>
        <v>2.2000000000000002</v>
      </c>
      <c r="F64" s="15">
        <f t="shared" si="9"/>
        <v>0</v>
      </c>
      <c r="G64" s="15">
        <f t="shared" si="10"/>
        <v>21.099999999999998</v>
      </c>
      <c r="H64" s="15">
        <f t="shared" si="11"/>
        <v>0</v>
      </c>
      <c r="I64" s="15">
        <f t="shared" si="12"/>
        <v>21.1</v>
      </c>
      <c r="J64" s="22" t="str">
        <f t="shared" si="6"/>
        <v>Mobile B</v>
      </c>
    </row>
    <row r="65" spans="1:10" x14ac:dyDescent="0.2">
      <c r="A65" s="3">
        <v>6046</v>
      </c>
      <c r="B65" s="16">
        <v>498</v>
      </c>
      <c r="C65" s="4">
        <v>93</v>
      </c>
      <c r="D65" s="15">
        <f t="shared" si="7"/>
        <v>18.899999999999999</v>
      </c>
      <c r="E65" s="15">
        <f t="shared" si="8"/>
        <v>9.3000000000000007</v>
      </c>
      <c r="F65" s="15">
        <f t="shared" si="9"/>
        <v>0</v>
      </c>
      <c r="G65" s="15">
        <f t="shared" si="10"/>
        <v>28.2</v>
      </c>
      <c r="H65" s="15">
        <f t="shared" si="11"/>
        <v>0</v>
      </c>
      <c r="I65" s="15">
        <f t="shared" si="12"/>
        <v>28.200000000000003</v>
      </c>
      <c r="J65" s="22" t="str">
        <f t="shared" si="6"/>
        <v>Mobile B</v>
      </c>
    </row>
    <row r="66" spans="1:10" x14ac:dyDescent="0.2">
      <c r="A66" s="3">
        <v>8458</v>
      </c>
      <c r="B66" s="16">
        <v>498</v>
      </c>
      <c r="C66" s="4">
        <v>98</v>
      </c>
      <c r="D66" s="15">
        <f t="shared" si="7"/>
        <v>18.899999999999999</v>
      </c>
      <c r="E66" s="15">
        <f t="shared" si="8"/>
        <v>9.8000000000000007</v>
      </c>
      <c r="F66" s="15">
        <f t="shared" si="9"/>
        <v>0</v>
      </c>
      <c r="G66" s="15">
        <f t="shared" si="10"/>
        <v>28.7</v>
      </c>
      <c r="H66" s="15">
        <f t="shared" si="11"/>
        <v>0</v>
      </c>
      <c r="I66" s="15">
        <f t="shared" si="12"/>
        <v>28.700000000000003</v>
      </c>
      <c r="J66" s="22" t="str">
        <f t="shared" si="6"/>
        <v>Mobile C</v>
      </c>
    </row>
    <row r="67" spans="1:10" x14ac:dyDescent="0.2">
      <c r="A67" s="3">
        <v>9889</v>
      </c>
      <c r="B67" s="16">
        <v>499</v>
      </c>
      <c r="C67" s="4">
        <v>22</v>
      </c>
      <c r="D67" s="15">
        <f t="shared" si="7"/>
        <v>18.899999999999999</v>
      </c>
      <c r="E67" s="15">
        <f t="shared" si="8"/>
        <v>2.2000000000000002</v>
      </c>
      <c r="F67" s="15">
        <f t="shared" si="9"/>
        <v>0</v>
      </c>
      <c r="G67" s="15">
        <f t="shared" si="10"/>
        <v>21.099999999999998</v>
      </c>
      <c r="H67" s="15">
        <f t="shared" si="11"/>
        <v>0</v>
      </c>
      <c r="I67" s="15">
        <f t="shared" si="12"/>
        <v>21.1</v>
      </c>
      <c r="J67" s="22" t="str">
        <f t="shared" si="6"/>
        <v>Mobile C</v>
      </c>
    </row>
    <row r="68" spans="1:10" x14ac:dyDescent="0.2">
      <c r="A68" s="3">
        <v>9901</v>
      </c>
      <c r="B68" s="16">
        <v>499</v>
      </c>
      <c r="C68" s="4">
        <v>22</v>
      </c>
      <c r="D68" s="15">
        <f t="shared" si="7"/>
        <v>18.899999999999999</v>
      </c>
      <c r="E68" s="15">
        <f t="shared" si="8"/>
        <v>2.2000000000000002</v>
      </c>
      <c r="F68" s="15">
        <f t="shared" si="9"/>
        <v>0</v>
      </c>
      <c r="G68" s="15">
        <f t="shared" si="10"/>
        <v>21.099999999999998</v>
      </c>
      <c r="H68" s="15">
        <f t="shared" si="11"/>
        <v>0</v>
      </c>
      <c r="I68" s="15">
        <f t="shared" si="12"/>
        <v>21.1</v>
      </c>
      <c r="J68" s="22" t="str">
        <f t="shared" si="6"/>
        <v>Mobile C</v>
      </c>
    </row>
    <row r="69" spans="1:10" x14ac:dyDescent="0.2">
      <c r="A69" s="3">
        <v>8435</v>
      </c>
      <c r="B69" s="16">
        <v>499</v>
      </c>
      <c r="C69" s="4">
        <v>93</v>
      </c>
      <c r="D69" s="15">
        <f t="shared" si="7"/>
        <v>18.899999999999999</v>
      </c>
      <c r="E69" s="15">
        <f t="shared" si="8"/>
        <v>9.3000000000000007</v>
      </c>
      <c r="F69" s="15">
        <f t="shared" si="9"/>
        <v>0</v>
      </c>
      <c r="G69" s="15">
        <f t="shared" si="10"/>
        <v>28.2</v>
      </c>
      <c r="H69" s="15">
        <f t="shared" si="11"/>
        <v>0</v>
      </c>
      <c r="I69" s="15">
        <f t="shared" si="12"/>
        <v>28.200000000000003</v>
      </c>
      <c r="J69" s="22" t="str">
        <f t="shared" si="6"/>
        <v>Mobile C</v>
      </c>
    </row>
    <row r="70" spans="1:10" x14ac:dyDescent="0.2">
      <c r="A70" s="3">
        <v>5001</v>
      </c>
      <c r="B70" s="16">
        <v>500</v>
      </c>
      <c r="C70" s="4">
        <v>89</v>
      </c>
      <c r="D70" s="15">
        <f t="shared" si="7"/>
        <v>18.899999999999999</v>
      </c>
      <c r="E70" s="15">
        <f t="shared" si="8"/>
        <v>8.9</v>
      </c>
      <c r="F70" s="15">
        <f t="shared" si="9"/>
        <v>0</v>
      </c>
      <c r="G70" s="15">
        <f t="shared" si="10"/>
        <v>27.799999999999997</v>
      </c>
      <c r="H70" s="15">
        <f t="shared" si="11"/>
        <v>0</v>
      </c>
      <c r="I70" s="15">
        <f t="shared" si="12"/>
        <v>27.8</v>
      </c>
      <c r="J70" s="22" t="str">
        <f t="shared" si="6"/>
        <v>Mobile A</v>
      </c>
    </row>
    <row r="71" spans="1:10" x14ac:dyDescent="0.2">
      <c r="A71" s="3">
        <v>6048</v>
      </c>
      <c r="B71" s="16">
        <v>509</v>
      </c>
      <c r="C71" s="4">
        <v>32</v>
      </c>
      <c r="D71" s="15">
        <f t="shared" si="7"/>
        <v>18.899999999999999</v>
      </c>
      <c r="E71" s="15">
        <f t="shared" si="8"/>
        <v>3.2</v>
      </c>
      <c r="F71" s="15">
        <f t="shared" si="9"/>
        <v>2.25</v>
      </c>
      <c r="G71" s="15">
        <f t="shared" si="10"/>
        <v>24.349999999999998</v>
      </c>
      <c r="H71" s="15">
        <f t="shared" si="11"/>
        <v>0</v>
      </c>
      <c r="I71" s="15">
        <f t="shared" si="12"/>
        <v>24.35</v>
      </c>
      <c r="J71" s="22" t="str">
        <f t="shared" si="6"/>
        <v>Mobile B</v>
      </c>
    </row>
    <row r="72" spans="1:10" x14ac:dyDescent="0.2">
      <c r="A72" s="3">
        <v>9899</v>
      </c>
      <c r="B72" s="16">
        <v>539</v>
      </c>
      <c r="C72" s="4">
        <v>32</v>
      </c>
      <c r="D72" s="15">
        <f t="shared" si="7"/>
        <v>18.899999999999999</v>
      </c>
      <c r="E72" s="15">
        <f t="shared" si="8"/>
        <v>3.2</v>
      </c>
      <c r="F72" s="15">
        <f t="shared" si="9"/>
        <v>9.75</v>
      </c>
      <c r="G72" s="15">
        <f t="shared" si="10"/>
        <v>31.849999999999998</v>
      </c>
      <c r="H72" s="15">
        <f t="shared" si="11"/>
        <v>0</v>
      </c>
      <c r="I72" s="15">
        <f t="shared" si="12"/>
        <v>31.85</v>
      </c>
      <c r="J72" s="22" t="str">
        <f t="shared" si="6"/>
        <v>Mobile C</v>
      </c>
    </row>
    <row r="73" spans="1:10" x14ac:dyDescent="0.2">
      <c r="A73" s="3">
        <v>8460</v>
      </c>
      <c r="B73" s="16">
        <v>539</v>
      </c>
      <c r="C73" s="4">
        <v>34</v>
      </c>
      <c r="D73" s="15">
        <f t="shared" si="7"/>
        <v>18.899999999999999</v>
      </c>
      <c r="E73" s="15">
        <f t="shared" si="8"/>
        <v>3.4000000000000004</v>
      </c>
      <c r="F73" s="15">
        <f t="shared" si="9"/>
        <v>9.75</v>
      </c>
      <c r="G73" s="15">
        <f t="shared" si="10"/>
        <v>32.049999999999997</v>
      </c>
      <c r="H73" s="15">
        <f t="shared" si="11"/>
        <v>0</v>
      </c>
      <c r="I73" s="15">
        <f t="shared" si="12"/>
        <v>32.050000000000004</v>
      </c>
      <c r="J73" s="22" t="str">
        <f t="shared" si="6"/>
        <v>Mobile C</v>
      </c>
    </row>
    <row r="74" spans="1:10" x14ac:dyDescent="0.2">
      <c r="A74" s="3">
        <v>8433</v>
      </c>
      <c r="B74" s="16">
        <v>539</v>
      </c>
      <c r="C74" s="4">
        <v>98</v>
      </c>
      <c r="D74" s="15">
        <f t="shared" si="7"/>
        <v>18.899999999999999</v>
      </c>
      <c r="E74" s="15">
        <f t="shared" si="8"/>
        <v>9.8000000000000007</v>
      </c>
      <c r="F74" s="15">
        <f t="shared" si="9"/>
        <v>9.75</v>
      </c>
      <c r="G74" s="15">
        <f t="shared" si="10"/>
        <v>38.450000000000003</v>
      </c>
      <c r="H74" s="15">
        <f t="shared" si="11"/>
        <v>0</v>
      </c>
      <c r="I74" s="15">
        <f t="shared" si="12"/>
        <v>38.450000000000003</v>
      </c>
      <c r="J74" s="22" t="str">
        <f t="shared" si="6"/>
        <v>Mobile C</v>
      </c>
    </row>
    <row r="75" spans="1:10" x14ac:dyDescent="0.2">
      <c r="A75" s="3">
        <v>6042</v>
      </c>
      <c r="B75" s="16">
        <v>543</v>
      </c>
      <c r="C75" s="4">
        <v>22</v>
      </c>
      <c r="D75" s="15">
        <f t="shared" si="7"/>
        <v>18.899999999999999</v>
      </c>
      <c r="E75" s="15">
        <f t="shared" si="8"/>
        <v>2.2000000000000002</v>
      </c>
      <c r="F75" s="15">
        <f t="shared" si="9"/>
        <v>10.75</v>
      </c>
      <c r="G75" s="15">
        <f t="shared" si="10"/>
        <v>31.849999999999998</v>
      </c>
      <c r="H75" s="15">
        <f t="shared" si="11"/>
        <v>0</v>
      </c>
      <c r="I75" s="15">
        <f t="shared" si="12"/>
        <v>31.85</v>
      </c>
      <c r="J75" s="22" t="str">
        <f t="shared" si="6"/>
        <v>Mobile B</v>
      </c>
    </row>
    <row r="76" spans="1:10" x14ac:dyDescent="0.2">
      <c r="A76" s="3">
        <v>6050</v>
      </c>
      <c r="B76" s="16">
        <v>598</v>
      </c>
      <c r="C76" s="4">
        <v>16</v>
      </c>
      <c r="D76" s="15">
        <f t="shared" si="7"/>
        <v>18.899999999999999</v>
      </c>
      <c r="E76" s="15">
        <f t="shared" si="8"/>
        <v>1.6</v>
      </c>
      <c r="F76" s="15">
        <f t="shared" si="9"/>
        <v>24.5</v>
      </c>
      <c r="G76" s="15">
        <f t="shared" si="10"/>
        <v>45</v>
      </c>
      <c r="H76" s="15">
        <f t="shared" si="11"/>
        <v>0</v>
      </c>
      <c r="I76" s="15">
        <f t="shared" si="12"/>
        <v>45</v>
      </c>
      <c r="J76" s="22" t="str">
        <f t="shared" si="6"/>
        <v>Mobile B</v>
      </c>
    </row>
    <row r="77" spans="1:10" x14ac:dyDescent="0.2">
      <c r="A77" s="3">
        <v>7090</v>
      </c>
      <c r="B77" s="16">
        <v>633</v>
      </c>
      <c r="C77" s="4">
        <v>3</v>
      </c>
      <c r="D77" s="15">
        <f t="shared" si="7"/>
        <v>18.899999999999999</v>
      </c>
      <c r="E77" s="15">
        <f t="shared" si="8"/>
        <v>0.30000000000000004</v>
      </c>
      <c r="F77" s="15">
        <f t="shared" si="9"/>
        <v>33.25</v>
      </c>
      <c r="G77" s="15">
        <f t="shared" si="10"/>
        <v>52.45</v>
      </c>
      <c r="H77" s="15">
        <f t="shared" si="11"/>
        <v>0</v>
      </c>
      <c r="I77" s="15">
        <f t="shared" si="12"/>
        <v>52.45</v>
      </c>
      <c r="J77" s="22" t="str">
        <f t="shared" si="6"/>
        <v>Mobile B</v>
      </c>
    </row>
    <row r="78" spans="1:10" x14ac:dyDescent="0.2">
      <c r="A78" s="3">
        <v>8443</v>
      </c>
      <c r="B78" s="16">
        <v>633</v>
      </c>
      <c r="C78" s="4">
        <v>265</v>
      </c>
      <c r="D78" s="15">
        <f t="shared" ref="D78:D106" si="13">B$3</f>
        <v>18.899999999999999</v>
      </c>
      <c r="E78" s="15">
        <f t="shared" ref="E78:E106" si="14">C78*B$7</f>
        <v>26.5</v>
      </c>
      <c r="F78" s="15">
        <f t="shared" ref="F78:F106" si="15">IF(B78&lt;=B$10,0,B$11*(B78-B$10))</f>
        <v>33.25</v>
      </c>
      <c r="G78" s="15">
        <f t="shared" ref="G78:G106" si="16">D78+E78+F78</f>
        <v>78.650000000000006</v>
      </c>
      <c r="H78" s="15">
        <f t="shared" ref="H78:H106" si="17">IF(AND(B78&gt;550,C78&gt;30),B$4*G78,0)</f>
        <v>2.3595000000000002</v>
      </c>
      <c r="I78" s="15">
        <f t="shared" ref="I78:I106" si="18">MROUND(G78-H78,0.05)</f>
        <v>76.3</v>
      </c>
      <c r="J78" s="22" t="str">
        <f t="shared" si="6"/>
        <v>Mobile C</v>
      </c>
    </row>
    <row r="79" spans="1:10" x14ac:dyDescent="0.2">
      <c r="A79" s="3">
        <v>7096</v>
      </c>
      <c r="B79" s="16">
        <v>633</v>
      </c>
      <c r="C79" s="4">
        <v>332</v>
      </c>
      <c r="D79" s="15">
        <f t="shared" si="13"/>
        <v>18.899999999999999</v>
      </c>
      <c r="E79" s="15">
        <f t="shared" si="14"/>
        <v>33.200000000000003</v>
      </c>
      <c r="F79" s="15">
        <f t="shared" si="15"/>
        <v>33.25</v>
      </c>
      <c r="G79" s="15">
        <f t="shared" si="16"/>
        <v>85.35</v>
      </c>
      <c r="H79" s="15">
        <f t="shared" si="17"/>
        <v>2.5604999999999998</v>
      </c>
      <c r="I79" s="15">
        <f t="shared" si="18"/>
        <v>82.800000000000011</v>
      </c>
      <c r="J79" s="22" t="str">
        <f t="shared" si="6"/>
        <v>Mobile B</v>
      </c>
    </row>
    <row r="80" spans="1:10" x14ac:dyDescent="0.2">
      <c r="A80" s="3">
        <v>9900</v>
      </c>
      <c r="B80" s="16">
        <v>644</v>
      </c>
      <c r="C80" s="4">
        <v>45</v>
      </c>
      <c r="D80" s="15">
        <f t="shared" si="13"/>
        <v>18.899999999999999</v>
      </c>
      <c r="E80" s="15">
        <f t="shared" si="14"/>
        <v>4.5</v>
      </c>
      <c r="F80" s="15">
        <f t="shared" si="15"/>
        <v>36</v>
      </c>
      <c r="G80" s="15">
        <f t="shared" si="16"/>
        <v>59.4</v>
      </c>
      <c r="H80" s="15">
        <f t="shared" si="17"/>
        <v>1.7819999999999998</v>
      </c>
      <c r="I80" s="15">
        <f t="shared" si="18"/>
        <v>57.6</v>
      </c>
      <c r="J80" s="22" t="str">
        <f t="shared" ref="J80:J106" si="19">IF(A80&lt;6000,"Mobile A",IF(A80&gt;8000,"Mobile C","Mobile B"))</f>
        <v>Mobile C</v>
      </c>
    </row>
    <row r="81" spans="1:10" x14ac:dyDescent="0.2">
      <c r="A81" s="3">
        <v>8434</v>
      </c>
      <c r="B81" s="16">
        <v>644</v>
      </c>
      <c r="C81" s="4">
        <v>46</v>
      </c>
      <c r="D81" s="15">
        <f t="shared" si="13"/>
        <v>18.899999999999999</v>
      </c>
      <c r="E81" s="15">
        <f t="shared" si="14"/>
        <v>4.6000000000000005</v>
      </c>
      <c r="F81" s="15">
        <f t="shared" si="15"/>
        <v>36</v>
      </c>
      <c r="G81" s="15">
        <f t="shared" si="16"/>
        <v>59.5</v>
      </c>
      <c r="H81" s="15">
        <f t="shared" si="17"/>
        <v>1.7849999999999999</v>
      </c>
      <c r="I81" s="15">
        <f t="shared" si="18"/>
        <v>57.7</v>
      </c>
      <c r="J81" s="22" t="str">
        <f t="shared" si="19"/>
        <v>Mobile C</v>
      </c>
    </row>
    <row r="82" spans="1:10" x14ac:dyDescent="0.2">
      <c r="A82" s="3">
        <v>9888</v>
      </c>
      <c r="B82" s="16">
        <v>644</v>
      </c>
      <c r="C82" s="4">
        <v>55</v>
      </c>
      <c r="D82" s="15">
        <f t="shared" si="13"/>
        <v>18.899999999999999</v>
      </c>
      <c r="E82" s="15">
        <f t="shared" si="14"/>
        <v>5.5</v>
      </c>
      <c r="F82" s="15">
        <f t="shared" si="15"/>
        <v>36</v>
      </c>
      <c r="G82" s="15">
        <f t="shared" si="16"/>
        <v>60.4</v>
      </c>
      <c r="H82" s="15">
        <f t="shared" si="17"/>
        <v>1.8119999999999998</v>
      </c>
      <c r="I82" s="15">
        <f t="shared" si="18"/>
        <v>58.6</v>
      </c>
      <c r="J82" s="22" t="str">
        <f t="shared" si="19"/>
        <v>Mobile C</v>
      </c>
    </row>
    <row r="83" spans="1:10" x14ac:dyDescent="0.2">
      <c r="A83" s="3">
        <v>6036</v>
      </c>
      <c r="B83" s="16">
        <v>653</v>
      </c>
      <c r="C83" s="4">
        <v>167</v>
      </c>
      <c r="D83" s="15">
        <f t="shared" si="13"/>
        <v>18.899999999999999</v>
      </c>
      <c r="E83" s="15">
        <f t="shared" si="14"/>
        <v>16.7</v>
      </c>
      <c r="F83" s="15">
        <f t="shared" si="15"/>
        <v>38.25</v>
      </c>
      <c r="G83" s="15">
        <f t="shared" si="16"/>
        <v>73.849999999999994</v>
      </c>
      <c r="H83" s="15">
        <f t="shared" si="17"/>
        <v>2.2154999999999996</v>
      </c>
      <c r="I83" s="15">
        <f t="shared" si="18"/>
        <v>71.650000000000006</v>
      </c>
      <c r="J83" s="22" t="str">
        <f t="shared" si="19"/>
        <v>Mobile B</v>
      </c>
    </row>
    <row r="84" spans="1:10" x14ac:dyDescent="0.2">
      <c r="A84" s="3">
        <v>5003</v>
      </c>
      <c r="B84" s="16">
        <v>654</v>
      </c>
      <c r="C84" s="4">
        <v>23</v>
      </c>
      <c r="D84" s="15">
        <f t="shared" si="13"/>
        <v>18.899999999999999</v>
      </c>
      <c r="E84" s="15">
        <f t="shared" si="14"/>
        <v>2.3000000000000003</v>
      </c>
      <c r="F84" s="15">
        <f t="shared" si="15"/>
        <v>38.5</v>
      </c>
      <c r="G84" s="15">
        <f t="shared" si="16"/>
        <v>59.7</v>
      </c>
      <c r="H84" s="15">
        <f t="shared" si="17"/>
        <v>0</v>
      </c>
      <c r="I84" s="15">
        <f t="shared" si="18"/>
        <v>59.7</v>
      </c>
      <c r="J84" s="22" t="str">
        <f t="shared" si="19"/>
        <v>Mobile A</v>
      </c>
    </row>
    <row r="85" spans="1:10" x14ac:dyDescent="0.2">
      <c r="A85" s="3">
        <v>5004</v>
      </c>
      <c r="B85" s="16">
        <v>677</v>
      </c>
      <c r="C85" s="4">
        <v>43</v>
      </c>
      <c r="D85" s="15">
        <f t="shared" si="13"/>
        <v>18.899999999999999</v>
      </c>
      <c r="E85" s="15">
        <f t="shared" si="14"/>
        <v>4.3</v>
      </c>
      <c r="F85" s="15">
        <f t="shared" si="15"/>
        <v>44.25</v>
      </c>
      <c r="G85" s="15">
        <f t="shared" si="16"/>
        <v>67.45</v>
      </c>
      <c r="H85" s="15">
        <f t="shared" si="17"/>
        <v>2.0234999999999999</v>
      </c>
      <c r="I85" s="15">
        <f t="shared" si="18"/>
        <v>65.45</v>
      </c>
      <c r="J85" s="22" t="str">
        <f t="shared" si="19"/>
        <v>Mobile A</v>
      </c>
    </row>
    <row r="86" spans="1:10" x14ac:dyDescent="0.2">
      <c r="A86" s="3">
        <v>5008</v>
      </c>
      <c r="B86" s="16">
        <v>689</v>
      </c>
      <c r="C86" s="4">
        <v>90</v>
      </c>
      <c r="D86" s="15">
        <f t="shared" si="13"/>
        <v>18.899999999999999</v>
      </c>
      <c r="E86" s="15">
        <f t="shared" si="14"/>
        <v>9</v>
      </c>
      <c r="F86" s="15">
        <f t="shared" si="15"/>
        <v>47.25</v>
      </c>
      <c r="G86" s="15">
        <f t="shared" si="16"/>
        <v>75.150000000000006</v>
      </c>
      <c r="H86" s="15">
        <f t="shared" si="17"/>
        <v>2.2545000000000002</v>
      </c>
      <c r="I86" s="15">
        <f t="shared" si="18"/>
        <v>72.900000000000006</v>
      </c>
      <c r="J86" s="22" t="str">
        <f t="shared" si="19"/>
        <v>Mobile A</v>
      </c>
    </row>
    <row r="87" spans="1:10" x14ac:dyDescent="0.2">
      <c r="A87" s="3">
        <v>6049</v>
      </c>
      <c r="B87" s="16">
        <v>728</v>
      </c>
      <c r="C87" s="4">
        <v>41</v>
      </c>
      <c r="D87" s="15">
        <f t="shared" si="13"/>
        <v>18.899999999999999</v>
      </c>
      <c r="E87" s="15">
        <f t="shared" si="14"/>
        <v>4.1000000000000005</v>
      </c>
      <c r="F87" s="15">
        <f t="shared" si="15"/>
        <v>57</v>
      </c>
      <c r="G87" s="15">
        <f t="shared" si="16"/>
        <v>80</v>
      </c>
      <c r="H87" s="15">
        <f t="shared" si="17"/>
        <v>2.4</v>
      </c>
      <c r="I87" s="15">
        <f t="shared" si="18"/>
        <v>77.600000000000009</v>
      </c>
      <c r="J87" s="22" t="str">
        <f t="shared" si="19"/>
        <v>Mobile B</v>
      </c>
    </row>
    <row r="88" spans="1:10" x14ac:dyDescent="0.2">
      <c r="A88" s="3">
        <v>9892</v>
      </c>
      <c r="B88" s="16">
        <v>765</v>
      </c>
      <c r="C88" s="4">
        <v>46</v>
      </c>
      <c r="D88" s="15">
        <f t="shared" si="13"/>
        <v>18.899999999999999</v>
      </c>
      <c r="E88" s="15">
        <f t="shared" si="14"/>
        <v>4.6000000000000005</v>
      </c>
      <c r="F88" s="15">
        <f t="shared" si="15"/>
        <v>66.25</v>
      </c>
      <c r="G88" s="15">
        <f t="shared" si="16"/>
        <v>89.75</v>
      </c>
      <c r="H88" s="15">
        <f t="shared" si="17"/>
        <v>2.6924999999999999</v>
      </c>
      <c r="I88" s="15">
        <f t="shared" si="18"/>
        <v>87.050000000000011</v>
      </c>
      <c r="J88" s="22" t="str">
        <f t="shared" si="19"/>
        <v>Mobile C</v>
      </c>
    </row>
    <row r="89" spans="1:10" x14ac:dyDescent="0.2">
      <c r="A89" s="3">
        <v>8453</v>
      </c>
      <c r="B89" s="16">
        <v>765</v>
      </c>
      <c r="C89" s="4">
        <v>54</v>
      </c>
      <c r="D89" s="15">
        <f t="shared" si="13"/>
        <v>18.899999999999999</v>
      </c>
      <c r="E89" s="15">
        <f t="shared" si="14"/>
        <v>5.4</v>
      </c>
      <c r="F89" s="15">
        <f t="shared" si="15"/>
        <v>66.25</v>
      </c>
      <c r="G89" s="15">
        <f t="shared" si="16"/>
        <v>90.55</v>
      </c>
      <c r="H89" s="15">
        <f t="shared" si="17"/>
        <v>2.7164999999999999</v>
      </c>
      <c r="I89" s="15">
        <f t="shared" si="18"/>
        <v>87.850000000000009</v>
      </c>
      <c r="J89" s="22" t="str">
        <f t="shared" si="19"/>
        <v>Mobile C</v>
      </c>
    </row>
    <row r="90" spans="1:10" x14ac:dyDescent="0.2">
      <c r="A90" s="3">
        <v>7101</v>
      </c>
      <c r="B90" s="16">
        <v>765</v>
      </c>
      <c r="C90" s="4">
        <v>87</v>
      </c>
      <c r="D90" s="15">
        <f t="shared" si="13"/>
        <v>18.899999999999999</v>
      </c>
      <c r="E90" s="15">
        <f t="shared" si="14"/>
        <v>8.7000000000000011</v>
      </c>
      <c r="F90" s="15">
        <f t="shared" si="15"/>
        <v>66.25</v>
      </c>
      <c r="G90" s="15">
        <f t="shared" si="16"/>
        <v>93.85</v>
      </c>
      <c r="H90" s="15">
        <f t="shared" si="17"/>
        <v>2.8154999999999997</v>
      </c>
      <c r="I90" s="15">
        <f t="shared" si="18"/>
        <v>91.050000000000011</v>
      </c>
      <c r="J90" s="22" t="str">
        <f t="shared" si="19"/>
        <v>Mobile B</v>
      </c>
    </row>
    <row r="91" spans="1:10" x14ac:dyDescent="0.2">
      <c r="A91" s="3">
        <v>8448</v>
      </c>
      <c r="B91" s="16">
        <v>765</v>
      </c>
      <c r="C91" s="4">
        <v>87</v>
      </c>
      <c r="D91" s="15">
        <f t="shared" si="13"/>
        <v>18.899999999999999</v>
      </c>
      <c r="E91" s="15">
        <f t="shared" si="14"/>
        <v>8.7000000000000011</v>
      </c>
      <c r="F91" s="15">
        <f t="shared" si="15"/>
        <v>66.25</v>
      </c>
      <c r="G91" s="15">
        <f t="shared" si="16"/>
        <v>93.85</v>
      </c>
      <c r="H91" s="15">
        <f t="shared" si="17"/>
        <v>2.8154999999999997</v>
      </c>
      <c r="I91" s="15">
        <f t="shared" si="18"/>
        <v>91.050000000000011</v>
      </c>
      <c r="J91" s="22" t="str">
        <f t="shared" si="19"/>
        <v>Mobile C</v>
      </c>
    </row>
    <row r="92" spans="1:10" x14ac:dyDescent="0.2">
      <c r="A92" s="3">
        <v>7092</v>
      </c>
      <c r="B92" s="16">
        <v>766</v>
      </c>
      <c r="C92" s="4">
        <v>87</v>
      </c>
      <c r="D92" s="15">
        <f t="shared" si="13"/>
        <v>18.899999999999999</v>
      </c>
      <c r="E92" s="15">
        <f t="shared" si="14"/>
        <v>8.7000000000000011</v>
      </c>
      <c r="F92" s="15">
        <f t="shared" si="15"/>
        <v>66.5</v>
      </c>
      <c r="G92" s="15">
        <f t="shared" si="16"/>
        <v>94.1</v>
      </c>
      <c r="H92" s="15">
        <f t="shared" si="17"/>
        <v>2.8229999999999995</v>
      </c>
      <c r="I92" s="15">
        <f t="shared" si="18"/>
        <v>91.300000000000011</v>
      </c>
      <c r="J92" s="22" t="str">
        <f t="shared" si="19"/>
        <v>Mobile B</v>
      </c>
    </row>
    <row r="93" spans="1:10" x14ac:dyDescent="0.2">
      <c r="A93" s="3">
        <v>6035</v>
      </c>
      <c r="B93" s="16">
        <v>786</v>
      </c>
      <c r="C93" s="4">
        <v>145</v>
      </c>
      <c r="D93" s="15">
        <f t="shared" si="13"/>
        <v>18.899999999999999</v>
      </c>
      <c r="E93" s="15">
        <f t="shared" si="14"/>
        <v>14.5</v>
      </c>
      <c r="F93" s="15">
        <f t="shared" si="15"/>
        <v>71.5</v>
      </c>
      <c r="G93" s="15">
        <f t="shared" si="16"/>
        <v>104.9</v>
      </c>
      <c r="H93" s="15">
        <f t="shared" si="17"/>
        <v>3.1470000000000002</v>
      </c>
      <c r="I93" s="15">
        <f t="shared" si="18"/>
        <v>101.75</v>
      </c>
      <c r="J93" s="22" t="str">
        <f t="shared" si="19"/>
        <v>Mobile B</v>
      </c>
    </row>
    <row r="94" spans="1:10" x14ac:dyDescent="0.2">
      <c r="A94" s="3">
        <v>8436</v>
      </c>
      <c r="B94" s="16">
        <v>788</v>
      </c>
      <c r="C94" s="4">
        <v>12</v>
      </c>
      <c r="D94" s="15">
        <f t="shared" si="13"/>
        <v>18.899999999999999</v>
      </c>
      <c r="E94" s="15">
        <f t="shared" si="14"/>
        <v>1.2000000000000002</v>
      </c>
      <c r="F94" s="15">
        <f t="shared" si="15"/>
        <v>72</v>
      </c>
      <c r="G94" s="15">
        <f t="shared" si="16"/>
        <v>92.1</v>
      </c>
      <c r="H94" s="15">
        <f t="shared" si="17"/>
        <v>0</v>
      </c>
      <c r="I94" s="15">
        <f t="shared" si="18"/>
        <v>92.100000000000009</v>
      </c>
      <c r="J94" s="22" t="str">
        <f t="shared" si="19"/>
        <v>Mobile C</v>
      </c>
    </row>
    <row r="95" spans="1:10" x14ac:dyDescent="0.2">
      <c r="A95" s="3">
        <v>9902</v>
      </c>
      <c r="B95" s="16">
        <v>788</v>
      </c>
      <c r="C95" s="4">
        <v>66</v>
      </c>
      <c r="D95" s="15">
        <f t="shared" si="13"/>
        <v>18.899999999999999</v>
      </c>
      <c r="E95" s="15">
        <f t="shared" si="14"/>
        <v>6.6000000000000005</v>
      </c>
      <c r="F95" s="15">
        <f t="shared" si="15"/>
        <v>72</v>
      </c>
      <c r="G95" s="15">
        <f t="shared" si="16"/>
        <v>97.5</v>
      </c>
      <c r="H95" s="15">
        <f t="shared" si="17"/>
        <v>2.9249999999999998</v>
      </c>
      <c r="I95" s="15">
        <f t="shared" si="18"/>
        <v>94.600000000000009</v>
      </c>
      <c r="J95" s="22" t="str">
        <f t="shared" si="19"/>
        <v>Mobile C</v>
      </c>
    </row>
    <row r="96" spans="1:10" x14ac:dyDescent="0.2">
      <c r="A96" s="3">
        <v>9890</v>
      </c>
      <c r="B96" s="16">
        <v>788</v>
      </c>
      <c r="C96" s="4">
        <v>88</v>
      </c>
      <c r="D96" s="15">
        <f t="shared" si="13"/>
        <v>18.899999999999999</v>
      </c>
      <c r="E96" s="15">
        <f t="shared" si="14"/>
        <v>8.8000000000000007</v>
      </c>
      <c r="F96" s="15">
        <f t="shared" si="15"/>
        <v>72</v>
      </c>
      <c r="G96" s="15">
        <f t="shared" si="16"/>
        <v>99.7</v>
      </c>
      <c r="H96" s="15">
        <f t="shared" si="17"/>
        <v>2.9910000000000001</v>
      </c>
      <c r="I96" s="15">
        <f t="shared" si="18"/>
        <v>96.7</v>
      </c>
      <c r="J96" s="22" t="str">
        <f t="shared" si="19"/>
        <v>Mobile C</v>
      </c>
    </row>
    <row r="97" spans="1:10" x14ac:dyDescent="0.2">
      <c r="A97" s="3">
        <v>5009</v>
      </c>
      <c r="B97" s="16">
        <v>865</v>
      </c>
      <c r="C97" s="4">
        <v>87</v>
      </c>
      <c r="D97" s="15">
        <f t="shared" si="13"/>
        <v>18.899999999999999</v>
      </c>
      <c r="E97" s="15">
        <f t="shared" si="14"/>
        <v>8.7000000000000011</v>
      </c>
      <c r="F97" s="15">
        <f t="shared" si="15"/>
        <v>91.25</v>
      </c>
      <c r="G97" s="15">
        <f t="shared" si="16"/>
        <v>118.85</v>
      </c>
      <c r="H97" s="15">
        <f t="shared" si="17"/>
        <v>3.5654999999999997</v>
      </c>
      <c r="I97" s="15">
        <f t="shared" si="18"/>
        <v>115.30000000000001</v>
      </c>
      <c r="J97" s="22" t="str">
        <f t="shared" si="19"/>
        <v>Mobile A</v>
      </c>
    </row>
    <row r="98" spans="1:10" x14ac:dyDescent="0.2">
      <c r="A98" s="3">
        <v>7097</v>
      </c>
      <c r="B98" s="16">
        <v>876</v>
      </c>
      <c r="C98" s="4">
        <v>54</v>
      </c>
      <c r="D98" s="15">
        <f t="shared" si="13"/>
        <v>18.899999999999999</v>
      </c>
      <c r="E98" s="15">
        <f t="shared" si="14"/>
        <v>5.4</v>
      </c>
      <c r="F98" s="15">
        <f t="shared" si="15"/>
        <v>94</v>
      </c>
      <c r="G98" s="15">
        <f t="shared" si="16"/>
        <v>118.3</v>
      </c>
      <c r="H98" s="15">
        <f t="shared" si="17"/>
        <v>3.5489999999999999</v>
      </c>
      <c r="I98" s="15">
        <f t="shared" si="18"/>
        <v>114.75</v>
      </c>
      <c r="J98" s="22" t="str">
        <f t="shared" si="19"/>
        <v>Mobile B</v>
      </c>
    </row>
    <row r="99" spans="1:10" x14ac:dyDescent="0.2">
      <c r="A99" s="3">
        <v>8444</v>
      </c>
      <c r="B99" s="16">
        <v>876</v>
      </c>
      <c r="C99" s="4">
        <v>69</v>
      </c>
      <c r="D99" s="15">
        <f t="shared" si="13"/>
        <v>18.899999999999999</v>
      </c>
      <c r="E99" s="15">
        <f t="shared" si="14"/>
        <v>6.9</v>
      </c>
      <c r="F99" s="15">
        <f t="shared" si="15"/>
        <v>94</v>
      </c>
      <c r="G99" s="15">
        <f t="shared" si="16"/>
        <v>119.8</v>
      </c>
      <c r="H99" s="15">
        <f t="shared" si="17"/>
        <v>3.5939999999999999</v>
      </c>
      <c r="I99" s="15">
        <f t="shared" si="18"/>
        <v>116.2</v>
      </c>
      <c r="J99" s="22" t="str">
        <f t="shared" si="19"/>
        <v>Mobile C</v>
      </c>
    </row>
    <row r="100" spans="1:10" x14ac:dyDescent="0.2">
      <c r="A100" s="3">
        <v>6040</v>
      </c>
      <c r="B100" s="16">
        <v>900</v>
      </c>
      <c r="C100" s="4">
        <v>34</v>
      </c>
      <c r="D100" s="15">
        <f t="shared" si="13"/>
        <v>18.899999999999999</v>
      </c>
      <c r="E100" s="15">
        <f t="shared" si="14"/>
        <v>3.4000000000000004</v>
      </c>
      <c r="F100" s="15">
        <f t="shared" si="15"/>
        <v>100</v>
      </c>
      <c r="G100" s="15">
        <f t="shared" si="16"/>
        <v>122.3</v>
      </c>
      <c r="H100" s="15">
        <f t="shared" si="17"/>
        <v>3.6689999999999996</v>
      </c>
      <c r="I100" s="15">
        <f t="shared" si="18"/>
        <v>118.65</v>
      </c>
      <c r="J100" s="22" t="str">
        <f t="shared" si="19"/>
        <v>Mobile B</v>
      </c>
    </row>
    <row r="101" spans="1:10" x14ac:dyDescent="0.2">
      <c r="A101" s="3">
        <v>6038</v>
      </c>
      <c r="B101" s="16">
        <v>922</v>
      </c>
      <c r="C101" s="4">
        <v>98</v>
      </c>
      <c r="D101" s="15">
        <f t="shared" si="13"/>
        <v>18.899999999999999</v>
      </c>
      <c r="E101" s="15">
        <f t="shared" si="14"/>
        <v>9.8000000000000007</v>
      </c>
      <c r="F101" s="15">
        <f t="shared" si="15"/>
        <v>105.5</v>
      </c>
      <c r="G101" s="15">
        <f t="shared" si="16"/>
        <v>134.19999999999999</v>
      </c>
      <c r="H101" s="15">
        <f t="shared" si="17"/>
        <v>4.0259999999999998</v>
      </c>
      <c r="I101" s="15">
        <f t="shared" si="18"/>
        <v>130.15</v>
      </c>
      <c r="J101" s="22" t="str">
        <f t="shared" si="19"/>
        <v>Mobile B</v>
      </c>
    </row>
    <row r="102" spans="1:10" x14ac:dyDescent="0.2">
      <c r="A102" s="3">
        <v>9894</v>
      </c>
      <c r="B102" s="16">
        <v>943</v>
      </c>
      <c r="C102" s="4">
        <v>12</v>
      </c>
      <c r="D102" s="15">
        <f t="shared" si="13"/>
        <v>18.899999999999999</v>
      </c>
      <c r="E102" s="15">
        <f t="shared" si="14"/>
        <v>1.2000000000000002</v>
      </c>
      <c r="F102" s="15">
        <f t="shared" si="15"/>
        <v>110.75</v>
      </c>
      <c r="G102" s="15">
        <f t="shared" si="16"/>
        <v>130.85</v>
      </c>
      <c r="H102" s="15">
        <f t="shared" si="17"/>
        <v>0</v>
      </c>
      <c r="I102" s="15">
        <f t="shared" si="18"/>
        <v>130.85</v>
      </c>
      <c r="J102" s="22" t="str">
        <f t="shared" si="19"/>
        <v>Mobile C</v>
      </c>
    </row>
    <row r="103" spans="1:10" x14ac:dyDescent="0.2">
      <c r="A103" s="3">
        <v>7103</v>
      </c>
      <c r="B103" s="16">
        <v>943</v>
      </c>
      <c r="C103" s="4">
        <v>54</v>
      </c>
      <c r="D103" s="15">
        <f t="shared" si="13"/>
        <v>18.899999999999999</v>
      </c>
      <c r="E103" s="15">
        <f t="shared" si="14"/>
        <v>5.4</v>
      </c>
      <c r="F103" s="15">
        <f t="shared" si="15"/>
        <v>110.75</v>
      </c>
      <c r="G103" s="15">
        <f t="shared" si="16"/>
        <v>135.05000000000001</v>
      </c>
      <c r="H103" s="15">
        <f t="shared" si="17"/>
        <v>4.0514999999999999</v>
      </c>
      <c r="I103" s="15">
        <f t="shared" si="18"/>
        <v>131</v>
      </c>
      <c r="J103" s="22" t="str">
        <f t="shared" si="19"/>
        <v>Mobile B</v>
      </c>
    </row>
    <row r="104" spans="1:10" x14ac:dyDescent="0.2">
      <c r="A104" s="3">
        <v>8450</v>
      </c>
      <c r="B104" s="16">
        <v>943</v>
      </c>
      <c r="C104" s="4">
        <v>69</v>
      </c>
      <c r="D104" s="15">
        <f t="shared" si="13"/>
        <v>18.899999999999999</v>
      </c>
      <c r="E104" s="15">
        <f t="shared" si="14"/>
        <v>6.9</v>
      </c>
      <c r="F104" s="15">
        <f t="shared" si="15"/>
        <v>110.75</v>
      </c>
      <c r="G104" s="15">
        <f t="shared" si="16"/>
        <v>136.55000000000001</v>
      </c>
      <c r="H104" s="15">
        <f t="shared" si="17"/>
        <v>4.0964999999999998</v>
      </c>
      <c r="I104" s="15">
        <f t="shared" si="18"/>
        <v>132.45000000000002</v>
      </c>
      <c r="J104" s="22" t="str">
        <f t="shared" si="19"/>
        <v>Mobile C</v>
      </c>
    </row>
    <row r="105" spans="1:10" x14ac:dyDescent="0.2">
      <c r="A105" s="3">
        <v>8455</v>
      </c>
      <c r="B105" s="16">
        <v>943</v>
      </c>
      <c r="C105" s="4">
        <v>145</v>
      </c>
      <c r="D105" s="15">
        <f t="shared" si="13"/>
        <v>18.899999999999999</v>
      </c>
      <c r="E105" s="15">
        <f t="shared" si="14"/>
        <v>14.5</v>
      </c>
      <c r="F105" s="15">
        <f t="shared" si="15"/>
        <v>110.75</v>
      </c>
      <c r="G105" s="15">
        <f t="shared" si="16"/>
        <v>144.15</v>
      </c>
      <c r="H105" s="15">
        <f t="shared" si="17"/>
        <v>4.3245000000000005</v>
      </c>
      <c r="I105" s="15">
        <f t="shared" si="18"/>
        <v>139.85</v>
      </c>
      <c r="J105" s="22" t="str">
        <f t="shared" si="19"/>
        <v>Mobile C</v>
      </c>
    </row>
    <row r="106" spans="1:10" x14ac:dyDescent="0.2">
      <c r="A106" s="3">
        <v>7093</v>
      </c>
      <c r="B106" s="16">
        <v>981</v>
      </c>
      <c r="C106" s="4">
        <v>265</v>
      </c>
      <c r="D106" s="15">
        <f t="shared" si="13"/>
        <v>18.899999999999999</v>
      </c>
      <c r="E106" s="15">
        <f t="shared" si="14"/>
        <v>26.5</v>
      </c>
      <c r="F106" s="15">
        <f t="shared" si="15"/>
        <v>120.25</v>
      </c>
      <c r="G106" s="15">
        <f t="shared" si="16"/>
        <v>165.65</v>
      </c>
      <c r="H106" s="15">
        <f t="shared" si="17"/>
        <v>4.9695</v>
      </c>
      <c r="I106" s="15">
        <f t="shared" si="18"/>
        <v>160.70000000000002</v>
      </c>
      <c r="J106" s="22" t="str">
        <f t="shared" si="19"/>
        <v>Mobile B</v>
      </c>
    </row>
    <row r="108" spans="1:10" ht="15.75" thickBot="1" x14ac:dyDescent="0.25">
      <c r="H108" s="8"/>
    </row>
    <row r="109" spans="1:10" x14ac:dyDescent="0.2">
      <c r="A109" s="23" t="s">
        <v>14</v>
      </c>
      <c r="B109" s="24"/>
      <c r="C109" s="24"/>
      <c r="D109" s="25">
        <f>AVERAGE(B14:B106)</f>
        <v>506.66666666666669</v>
      </c>
      <c r="E109" s="24"/>
      <c r="F109" s="26"/>
    </row>
    <row r="110" spans="1:10" x14ac:dyDescent="0.2">
      <c r="A110" s="27" t="s">
        <v>15</v>
      </c>
      <c r="B110" s="28"/>
      <c r="C110" s="28"/>
      <c r="D110" s="29">
        <f>MAX(B14:B106)</f>
        <v>981</v>
      </c>
      <c r="E110" s="28"/>
      <c r="F110" s="30"/>
    </row>
    <row r="111" spans="1:10" x14ac:dyDescent="0.2">
      <c r="A111" s="27"/>
      <c r="B111" s="28"/>
      <c r="C111" s="31"/>
      <c r="D111" s="28"/>
      <c r="E111" s="28"/>
      <c r="F111" s="30"/>
    </row>
    <row r="112" spans="1:10" x14ac:dyDescent="0.2">
      <c r="A112" s="27" t="s">
        <v>16</v>
      </c>
      <c r="B112" s="28"/>
      <c r="C112" s="28"/>
      <c r="D112" s="32">
        <f>COUNT(A14:A106)</f>
        <v>93</v>
      </c>
      <c r="E112" s="28"/>
      <c r="F112" s="30"/>
    </row>
    <row r="113" spans="1:6" x14ac:dyDescent="0.2">
      <c r="A113" s="27" t="s">
        <v>17</v>
      </c>
      <c r="B113" s="28"/>
      <c r="C113" s="28"/>
      <c r="D113" s="32">
        <f>COUNTIF(C14:C106,"&lt;80")</f>
        <v>52</v>
      </c>
      <c r="E113" s="28"/>
      <c r="F113" s="30"/>
    </row>
    <row r="114" spans="1:6" x14ac:dyDescent="0.2">
      <c r="A114" s="39" t="s">
        <v>27</v>
      </c>
      <c r="B114" s="28"/>
      <c r="C114" s="28"/>
      <c r="D114" s="33">
        <f>D113/D112</f>
        <v>0.55913978494623651</v>
      </c>
      <c r="E114" s="28"/>
      <c r="F114" s="30"/>
    </row>
    <row r="115" spans="1:6" x14ac:dyDescent="0.2">
      <c r="A115" s="27"/>
      <c r="B115" s="28"/>
      <c r="C115" s="28"/>
      <c r="D115" s="28"/>
      <c r="E115" s="28"/>
      <c r="F115" s="30"/>
    </row>
    <row r="116" spans="1:6" ht="15.75" thickBot="1" x14ac:dyDescent="0.25">
      <c r="A116" s="34" t="s">
        <v>20</v>
      </c>
      <c r="B116" s="35"/>
      <c r="C116" s="35"/>
      <c r="D116" s="35"/>
      <c r="E116" s="35"/>
      <c r="F116" s="36">
        <f>SUMIF(B14:B106,"&gt;500",C14:C106)</f>
        <v>2903</v>
      </c>
    </row>
  </sheetData>
  <sortState ref="A14:J106">
    <sortCondition ref="B14:B106"/>
    <sortCondition ref="C14:C106"/>
  </sortState>
  <phoneticPr fontId="9" type="noConversion"/>
  <conditionalFormatting sqref="C14:C106">
    <cfRule type="top10" dxfId="1" priority="1" bottom="1" rank="10"/>
    <cfRule type="top10" dxfId="0" priority="2" rank="10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3" sqref="A3"/>
    </sheetView>
  </sheetViews>
  <sheetFormatPr baseColWidth="10" defaultRowHeight="15.75" x14ac:dyDescent="0.25"/>
  <cols>
    <col min="1" max="1" width="21.625" customWidth="1"/>
    <col min="2" max="2" width="15.375" customWidth="1"/>
    <col min="3" max="3" width="17" customWidth="1"/>
  </cols>
  <sheetData>
    <row r="1" spans="1:3" ht="24" thickBot="1" x14ac:dyDescent="0.4">
      <c r="B1" s="41" t="s">
        <v>12</v>
      </c>
      <c r="C1" s="41"/>
    </row>
    <row r="2" spans="1:3" ht="19.5" thickBot="1" x14ac:dyDescent="0.3">
      <c r="A2" s="40" t="s">
        <v>28</v>
      </c>
      <c r="B2" s="37" t="s">
        <v>25</v>
      </c>
      <c r="C2" s="14" t="s">
        <v>21</v>
      </c>
    </row>
    <row r="3" spans="1:3" x14ac:dyDescent="0.25">
      <c r="A3" s="2">
        <v>5000</v>
      </c>
      <c r="B3" s="6">
        <v>24.5</v>
      </c>
      <c r="C3" s="6">
        <v>71.650000000000006</v>
      </c>
    </row>
    <row r="4" spans="1:3" x14ac:dyDescent="0.25">
      <c r="A4" s="3">
        <v>5001</v>
      </c>
      <c r="B4" s="6">
        <v>27.8</v>
      </c>
      <c r="C4" s="6">
        <v>27.6</v>
      </c>
    </row>
    <row r="5" spans="1:3" x14ac:dyDescent="0.25">
      <c r="A5" s="3">
        <v>5002</v>
      </c>
      <c r="B5" s="6">
        <v>28.900000000000002</v>
      </c>
      <c r="C5" s="6">
        <v>130.15</v>
      </c>
    </row>
    <row r="6" spans="1:3" x14ac:dyDescent="0.25">
      <c r="A6" s="3">
        <v>5003</v>
      </c>
      <c r="B6" s="6">
        <v>59.7</v>
      </c>
      <c r="C6" s="6">
        <v>24.3</v>
      </c>
    </row>
    <row r="7" spans="1:3" x14ac:dyDescent="0.25">
      <c r="A7" s="3">
        <v>5004</v>
      </c>
      <c r="B7" s="6">
        <v>65.45</v>
      </c>
      <c r="C7" s="6">
        <v>118.65</v>
      </c>
    </row>
    <row r="8" spans="1:3" x14ac:dyDescent="0.25">
      <c r="A8" s="3">
        <v>5005</v>
      </c>
      <c r="B8" s="6">
        <v>21.400000000000002</v>
      </c>
      <c r="C8" s="6">
        <v>24.400000000000002</v>
      </c>
    </row>
    <row r="9" spans="1:3" x14ac:dyDescent="0.25">
      <c r="A9" s="3">
        <v>5006</v>
      </c>
      <c r="B9" s="6">
        <v>31.1</v>
      </c>
      <c r="C9" s="6">
        <v>31.85</v>
      </c>
    </row>
    <row r="10" spans="1:3" x14ac:dyDescent="0.25">
      <c r="A10" s="3">
        <v>5007</v>
      </c>
      <c r="B10" s="6">
        <v>34.300000000000004</v>
      </c>
      <c r="C10" s="6">
        <v>27.700000000000003</v>
      </c>
    </row>
    <row r="11" spans="1:3" x14ac:dyDescent="0.25">
      <c r="A11" s="3">
        <v>5008</v>
      </c>
      <c r="B11" s="6">
        <v>72.900000000000006</v>
      </c>
      <c r="C11" s="6">
        <v>28.700000000000003</v>
      </c>
    </row>
    <row r="12" spans="1:3" x14ac:dyDescent="0.25">
      <c r="A12" s="3">
        <v>5009</v>
      </c>
      <c r="B12" s="6">
        <v>115.30000000000001</v>
      </c>
      <c r="C12" s="6">
        <v>23.5</v>
      </c>
    </row>
    <row r="13" spans="1:3" x14ac:dyDescent="0.25">
      <c r="A13" s="3">
        <v>5010</v>
      </c>
      <c r="B13" s="6">
        <v>27.900000000000002</v>
      </c>
      <c r="C13" s="6">
        <v>45.65</v>
      </c>
    </row>
  </sheetData>
  <mergeCells count="1">
    <mergeCell ref="B1:C1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Factures</vt:lpstr>
      <vt:lpstr>Graphique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Groupe auteurs ICA</dc:creator>
  <cp:lastPrinted>2015-11-05T20:33:50Z</cp:lastPrinted>
  <dcterms:created xsi:type="dcterms:W3CDTF">2015-10-25T16:47:21Z</dcterms:created>
  <dcterms:modified xsi:type="dcterms:W3CDTF">2016-01-28T15:17:45Z</dcterms:modified>
</cp:coreProperties>
</file>