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hristian\Dropbox\CFC 2017\A rendre pour le 16 janvier - séries relues\Serie 4E (relu par Françoise)\Serie 4E solutions\"/>
    </mc:Choice>
  </mc:AlternateContent>
  <bookViews>
    <workbookView xWindow="11988" yWindow="-12" windowWidth="12036" windowHeight="10152"/>
  </bookViews>
  <sheets>
    <sheet name="Prix" sheetId="1" r:id="rId1"/>
    <sheet name="Statistiques 2016" sheetId="3" r:id="rId2"/>
    <sheet name="Participants 2016" sheetId="4" r:id="rId3"/>
  </sheets>
  <definedNames>
    <definedName name="_xlnm._FilterDatabase" localSheetId="2" hidden="1">'Participants 2016'!$A$1:$D$202</definedName>
    <definedName name="_xlnm._FilterDatabase" localSheetId="1" hidden="1">'Statistiques 2016'!#REF!</definedName>
    <definedName name="_xlnm.Extract" localSheetId="1">'Statistiques 2016'!$A$1</definedName>
    <definedName name="_xlnm.Print_Titles" localSheetId="2">'Participants 2016'!$1:$1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4" i="1" l="1"/>
  <c r="G14" i="1"/>
  <c r="J14" i="1"/>
  <c r="K14" i="1"/>
  <c r="L14" i="1"/>
  <c r="M14" i="1"/>
  <c r="I31" i="1"/>
  <c r="G31" i="1"/>
  <c r="J31" i="1"/>
  <c r="K31" i="1"/>
  <c r="I13" i="1"/>
  <c r="G13" i="1"/>
  <c r="J13" i="1"/>
  <c r="K13" i="1"/>
  <c r="I15" i="1"/>
  <c r="G15" i="1"/>
  <c r="J15" i="1"/>
  <c r="K15" i="1"/>
  <c r="I16" i="1"/>
  <c r="G16" i="1"/>
  <c r="J16" i="1"/>
  <c r="K16" i="1"/>
  <c r="I17" i="1"/>
  <c r="G17" i="1"/>
  <c r="J17" i="1"/>
  <c r="K17" i="1"/>
  <c r="I18" i="1"/>
  <c r="G18" i="1"/>
  <c r="J18" i="1"/>
  <c r="K18" i="1"/>
  <c r="I19" i="1"/>
  <c r="G19" i="1"/>
  <c r="J19" i="1"/>
  <c r="K19" i="1"/>
  <c r="I20" i="1"/>
  <c r="G20" i="1"/>
  <c r="J20" i="1"/>
  <c r="K20" i="1"/>
  <c r="I21" i="1"/>
  <c r="G21" i="1"/>
  <c r="J21" i="1"/>
  <c r="K21" i="1"/>
  <c r="I22" i="1"/>
  <c r="G22" i="1"/>
  <c r="J22" i="1"/>
  <c r="K22" i="1"/>
  <c r="I23" i="1"/>
  <c r="G23" i="1"/>
  <c r="J23" i="1"/>
  <c r="K23" i="1"/>
  <c r="I24" i="1"/>
  <c r="G24" i="1"/>
  <c r="J24" i="1"/>
  <c r="K24" i="1"/>
  <c r="I25" i="1"/>
  <c r="G25" i="1"/>
  <c r="J25" i="1"/>
  <c r="K25" i="1"/>
  <c r="I26" i="1"/>
  <c r="G26" i="1"/>
  <c r="J26" i="1"/>
  <c r="K26" i="1"/>
  <c r="I27" i="1"/>
  <c r="G27" i="1"/>
  <c r="J27" i="1"/>
  <c r="K27" i="1"/>
  <c r="I28" i="1"/>
  <c r="G28" i="1"/>
  <c r="J28" i="1"/>
  <c r="K28" i="1"/>
  <c r="I29" i="1"/>
  <c r="G29" i="1"/>
  <c r="J29" i="1"/>
  <c r="K29" i="1"/>
  <c r="I30" i="1"/>
  <c r="G30" i="1"/>
  <c r="J30" i="1"/>
  <c r="K30" i="1"/>
  <c r="L13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M13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F32" i="1"/>
  <c r="E5" i="1"/>
  <c r="E6" i="1"/>
  <c r="E7" i="1"/>
  <c r="E8" i="1"/>
  <c r="E4" i="1"/>
  <c r="E11" i="1"/>
  <c r="D5" i="1"/>
  <c r="D6" i="1"/>
  <c r="D7" i="1"/>
  <c r="D8" i="1"/>
  <c r="D4" i="1"/>
  <c r="C14" i="3"/>
  <c r="B14" i="3"/>
</calcChain>
</file>

<file path=xl/sharedStrings.xml><?xml version="1.0" encoding="utf-8"?>
<sst xmlns="http://schemas.openxmlformats.org/spreadsheetml/2006/main" count="496" uniqueCount="265">
  <si>
    <t>Lac Rara</t>
  </si>
  <si>
    <t>Village Gurung</t>
  </si>
  <si>
    <t>Tour du Manaslu (par Arugath)</t>
  </si>
  <si>
    <t xml:space="preserve">Tour du Manaslu </t>
  </si>
  <si>
    <t>Du Rupina La au Sing La Pass</t>
  </si>
  <si>
    <t>Tour Du Manaslu par le Rupina La</t>
  </si>
  <si>
    <t>Tour Du Manaslu et tour des Annapurna</t>
  </si>
  <si>
    <t>Tour Du Manaslu et Tsum Vallee</t>
  </si>
  <si>
    <t>Dho et le lac Phoksumdo</t>
  </si>
  <si>
    <t>Du Dhaulagiri au Dolpo</t>
  </si>
  <si>
    <t>Lac Phoksumdo, Shey Gompa et Dho</t>
  </si>
  <si>
    <t>Balcon des Annapurna</t>
  </si>
  <si>
    <t>Destination</t>
  </si>
  <si>
    <t>Nombre de treks en 2016</t>
  </si>
  <si>
    <t>Nombre total de participants</t>
  </si>
  <si>
    <t>Total</t>
  </si>
  <si>
    <t>Départ</t>
  </si>
  <si>
    <t>Verhaeghe Ramona</t>
  </si>
  <si>
    <t>Tuchel Barbara</t>
  </si>
  <si>
    <t>Zürcher Domenico</t>
  </si>
  <si>
    <t>Salathé Eric</t>
  </si>
  <si>
    <t>Hauke Denis</t>
  </si>
  <si>
    <t>Meier Reto</t>
  </si>
  <si>
    <t>Barthlomé Philipp</t>
  </si>
  <si>
    <t>Kipf Sabrina</t>
  </si>
  <si>
    <t>Rasper Tina</t>
  </si>
  <si>
    <t>Delic Mohamed</t>
  </si>
  <si>
    <t>Primoceri Christoph</t>
  </si>
  <si>
    <t>Aellig Pascal</t>
  </si>
  <si>
    <t>Krebs Laura</t>
  </si>
  <si>
    <t>Ambühl Cindy</t>
  </si>
  <si>
    <t>Bernhard Violaine</t>
  </si>
  <si>
    <t>Kaewsirikun Damaris</t>
  </si>
  <si>
    <t>Haller Stefano</t>
  </si>
  <si>
    <t>Folnegovic Nicole</t>
  </si>
  <si>
    <t>Luque Sonja</t>
  </si>
  <si>
    <t>Rohrbach Claudia</t>
  </si>
  <si>
    <t>Benoit Stephanie</t>
  </si>
  <si>
    <t>Lüthy Andrea</t>
  </si>
  <si>
    <t>Wyss Rahel</t>
  </si>
  <si>
    <t>Kunz Andrea</t>
  </si>
  <si>
    <t>Fontenla Eva</t>
  </si>
  <si>
    <t>Bönzli Gina</t>
  </si>
  <si>
    <t>Breitenstein Emanuela</t>
  </si>
  <si>
    <t>Züllig Mirco</t>
  </si>
  <si>
    <t>Bachmann Cynthia Mary</t>
  </si>
  <si>
    <t>Capelli Stefan</t>
  </si>
  <si>
    <t>Samranbua Nadina</t>
  </si>
  <si>
    <t>Linder Janine</t>
  </si>
  <si>
    <t>Fuhrer Corinne</t>
  </si>
  <si>
    <t>Baumann Yvonne</t>
  </si>
  <si>
    <t>Krähenbühl Eleni</t>
  </si>
  <si>
    <t>Gambardella Bojana</t>
  </si>
  <si>
    <t>Moser Sarah</t>
  </si>
  <si>
    <t>Danz Barbara</t>
  </si>
  <si>
    <t>Schuh Andreas</t>
  </si>
  <si>
    <t>Chenaux Lorenz</t>
  </si>
  <si>
    <t>Matondo Andreas</t>
  </si>
  <si>
    <t>Uhlmann Gabriela</t>
  </si>
  <si>
    <t>Frauchiger Barbara</t>
  </si>
  <si>
    <t>Aridag Anic</t>
  </si>
  <si>
    <t>Haldimann Basola</t>
  </si>
  <si>
    <t>Haener Nicolà</t>
  </si>
  <si>
    <t>Stalder Ruedi</t>
  </si>
  <si>
    <t>Zingg Sabrina</t>
  </si>
  <si>
    <t>Treu Julien</t>
  </si>
  <si>
    <t>Zbinden Valerie</t>
  </si>
  <si>
    <t>Tang Annja</t>
  </si>
  <si>
    <t>Lanz Adrian</t>
  </si>
  <si>
    <t>Fromm Monika</t>
  </si>
  <si>
    <t>Sylejmani Léticia</t>
  </si>
  <si>
    <t>Müller Micha</t>
  </si>
  <si>
    <t>Zimmermann Tanja Michaela</t>
  </si>
  <si>
    <t>Abrecht Miriam</t>
  </si>
  <si>
    <t>Gehri Eliane</t>
  </si>
  <si>
    <t>Jenni Franziska</t>
  </si>
  <si>
    <t>Weibel Melanie</t>
  </si>
  <si>
    <t>Gfeller Sofia</t>
  </si>
  <si>
    <t>Klötzli Thomas</t>
  </si>
  <si>
    <t>Däpp Sonja</t>
  </si>
  <si>
    <t>Schuppli Stefan</t>
  </si>
  <si>
    <t>Pfäffli Muriel</t>
  </si>
  <si>
    <t>Reusser Mario</t>
  </si>
  <si>
    <t>Hess Valentina</t>
  </si>
  <si>
    <t>Tomé Bachir</t>
  </si>
  <si>
    <t>Bonjour Stephan</t>
  </si>
  <si>
    <t>Bläsi Naja</t>
  </si>
  <si>
    <t>Lauener Seila</t>
  </si>
  <si>
    <t>Zwahlen Renate</t>
  </si>
  <si>
    <t>Landmesser Martin</t>
  </si>
  <si>
    <t>Ackermann Carolina</t>
  </si>
  <si>
    <t>Zurbrügg Angela</t>
  </si>
  <si>
    <t>Noser Fabienne</t>
  </si>
  <si>
    <t>Wyttenbach Aurelio</t>
  </si>
  <si>
    <t>Fahrni Sofija</t>
  </si>
  <si>
    <t>Bandelier Tamara</t>
  </si>
  <si>
    <t>Haueter Sibylle</t>
  </si>
  <si>
    <t>Gurtner Juda</t>
  </si>
  <si>
    <t>Rhyn Marc</t>
  </si>
  <si>
    <t>Ioset Nastassja</t>
  </si>
  <si>
    <t>Gfeller Dominik</t>
  </si>
  <si>
    <t>Balmer Anne</t>
  </si>
  <si>
    <t>Zbinden Manuela</t>
  </si>
  <si>
    <t>Bossert Tamara</t>
  </si>
  <si>
    <t>Dilanganu Ivona</t>
  </si>
  <si>
    <t>Zimmermann René</t>
  </si>
  <si>
    <t>Odermatt Cédric</t>
  </si>
  <si>
    <t>Lolli Valérie</t>
  </si>
  <si>
    <t>Wehner Bettina</t>
  </si>
  <si>
    <t>Chiappini Jasmine</t>
  </si>
  <si>
    <t>Sollberger Corinne</t>
  </si>
  <si>
    <t>Aeberhard Iris</t>
  </si>
  <si>
    <t>Schwarz Nadia</t>
  </si>
  <si>
    <t>Wurzinger Urs</t>
  </si>
  <si>
    <t>Fuhrer Daniel</t>
  </si>
  <si>
    <t>Reinhardt Fabienne</t>
  </si>
  <si>
    <t>Fankhauser Liliane</t>
  </si>
  <si>
    <t>Müller Karin</t>
  </si>
  <si>
    <t>Nicod Marco</t>
  </si>
  <si>
    <t>Salathé Sven</t>
  </si>
  <si>
    <t>Linder Valeria</t>
  </si>
  <si>
    <t>Hadorn Diana</t>
  </si>
  <si>
    <t>Falco Christof</t>
  </si>
  <si>
    <t>Held Florian</t>
  </si>
  <si>
    <t>Küenzi Nina</t>
  </si>
  <si>
    <t>Bouneb Sarmilan</t>
  </si>
  <si>
    <t>Németh Tabea</t>
  </si>
  <si>
    <t>Angele Nicolé</t>
  </si>
  <si>
    <t>Heymann Tabea</t>
  </si>
  <si>
    <t>Ehrsam Raphael</t>
  </si>
  <si>
    <t>Kaufmann Bernhard</t>
  </si>
  <si>
    <t>Luginbühl Dario</t>
  </si>
  <si>
    <t>Stauffer Isabelle</t>
  </si>
  <si>
    <t>Schmid Alia</t>
  </si>
  <si>
    <t>Knuchel Lea</t>
  </si>
  <si>
    <t>Danz Sarah</t>
  </si>
  <si>
    <t>Frei Irene</t>
  </si>
  <si>
    <t>Steffen Mohamed</t>
  </si>
  <si>
    <t>Marino Kevin</t>
  </si>
  <si>
    <t>Arumugam Samantha</t>
  </si>
  <si>
    <t>Gafner Benjamin</t>
  </si>
  <si>
    <t>Ilicevic Michèle Céline</t>
  </si>
  <si>
    <t>Schär Sarah</t>
  </si>
  <si>
    <t>Wyder Livia</t>
  </si>
  <si>
    <t>Casca Susana</t>
  </si>
  <si>
    <t>Auer Laura</t>
  </si>
  <si>
    <t>Kneubühl Jasmin</t>
  </si>
  <si>
    <t>Blaser Eveline</t>
  </si>
  <si>
    <t>Sopowski Roger</t>
  </si>
  <si>
    <t>Küffer Christof</t>
  </si>
  <si>
    <t>Matondo Silvie</t>
  </si>
  <si>
    <t>Brügger Florence</t>
  </si>
  <si>
    <t>Känzig Mira</t>
  </si>
  <si>
    <t>Gomez Markus</t>
  </si>
  <si>
    <t>Munzinger Cristina</t>
  </si>
  <si>
    <t>Bauert Amal</t>
  </si>
  <si>
    <t>Zwicky Rebekka</t>
  </si>
  <si>
    <t>Benatia Pia</t>
  </si>
  <si>
    <t>Torres Debra Daniela</t>
  </si>
  <si>
    <t>Müller Katja</t>
  </si>
  <si>
    <t>Hauser Raphael</t>
  </si>
  <si>
    <t>Graf Heinz</t>
  </si>
  <si>
    <t>Bonjour Samantha</t>
  </si>
  <si>
    <t>Zosso Gaby</t>
  </si>
  <si>
    <t>Pozzi André</t>
  </si>
  <si>
    <t>Rohrbach Estelle</t>
  </si>
  <si>
    <t>Koch Moira</t>
  </si>
  <si>
    <t>König Tanja</t>
  </si>
  <si>
    <t>Jordi Andrea</t>
  </si>
  <si>
    <t>Schürmann Reto</t>
  </si>
  <si>
    <t>Dufrènot Silvia</t>
  </si>
  <si>
    <t>Salathé Javier</t>
  </si>
  <si>
    <t>Ellankeeran Pascal</t>
  </si>
  <si>
    <t>Jenzer Lisa</t>
  </si>
  <si>
    <t>Klopfenstein Isabelle</t>
  </si>
  <si>
    <t>Hadzic Lorenz</t>
  </si>
  <si>
    <t>von Gunten Corine</t>
  </si>
  <si>
    <t>Liniger Carlo</t>
  </si>
  <si>
    <t>Rüedi Sarah</t>
  </si>
  <si>
    <t>Schori Christa</t>
  </si>
  <si>
    <t>Brunner Miriam</t>
  </si>
  <si>
    <t>Morgenegg Stefan</t>
  </si>
  <si>
    <t>Fuchs Andrea</t>
  </si>
  <si>
    <t>Stiefvater Sarmilan</t>
  </si>
  <si>
    <t>Zbinden Mikaël</t>
  </si>
  <si>
    <t>Benoit Ipek</t>
  </si>
  <si>
    <t>Forrer Oliver</t>
  </si>
  <si>
    <t>Wegmüller Özlem</t>
  </si>
  <si>
    <t>Känel Raphael</t>
  </si>
  <si>
    <t>Ioakim Irene</t>
  </si>
  <si>
    <t>Honsberger Karin</t>
  </si>
  <si>
    <t>Nydegger Pia</t>
  </si>
  <si>
    <t>Fromm Dimitri</t>
  </si>
  <si>
    <t>Bonadei Kai</t>
  </si>
  <si>
    <t>Käslin Grégory</t>
  </si>
  <si>
    <t>Moussa Narmatha</t>
  </si>
  <si>
    <t>Jaggi Franziska</t>
  </si>
  <si>
    <t>Müller Corinne</t>
  </si>
  <si>
    <t>Hager Andrea</t>
  </si>
  <si>
    <t>Bernasconi Chantal</t>
  </si>
  <si>
    <t>Erb Angela</t>
  </si>
  <si>
    <t>Burkhalter Céline</t>
  </si>
  <si>
    <t>Löffel Ariane</t>
  </si>
  <si>
    <t>Streit Melanie</t>
  </si>
  <si>
    <t>Stucki Fanny</t>
  </si>
  <si>
    <t>Samo Melanie</t>
  </si>
  <si>
    <t>Holzner Trong Binh</t>
  </si>
  <si>
    <t>Perrenoud Vivianne</t>
  </si>
  <si>
    <t>Tschumi Peter</t>
  </si>
  <si>
    <t>Allenbach Mélanie</t>
  </si>
  <si>
    <t>Faillettaz Michael</t>
  </si>
  <si>
    <t>Nydegger Brigitte</t>
  </si>
  <si>
    <t>Bickel Joël</t>
  </si>
  <si>
    <t>Pfister Melanie</t>
  </si>
  <si>
    <t>Grossniklaus Nouri</t>
  </si>
  <si>
    <t>Reinmann Pia</t>
  </si>
  <si>
    <t>Heinzmann Claudio</t>
  </si>
  <si>
    <t>Frehner Sila</t>
  </si>
  <si>
    <t>Nombre de participants</t>
  </si>
  <si>
    <t>Claudia Seifert</t>
  </si>
  <si>
    <t>Tobias Freléchox</t>
  </si>
  <si>
    <t>Annja Honsberger</t>
  </si>
  <si>
    <t>Aline Messerli</t>
  </si>
  <si>
    <t>Olivia Schenk</t>
  </si>
  <si>
    <t>Mirjam Sopowski</t>
  </si>
  <si>
    <t>Marcel Fonseca</t>
  </si>
  <si>
    <t>Andreas Bleuer</t>
  </si>
  <si>
    <t>Rahel Juniku</t>
  </si>
  <si>
    <t>Helen Hodler</t>
  </si>
  <si>
    <t>Tugba Steiner</t>
  </si>
  <si>
    <t>Karin Sala</t>
  </si>
  <si>
    <t>Dominique Mathys</t>
  </si>
  <si>
    <t>Valérie Müller</t>
  </si>
  <si>
    <t>Domenico Wiedmer</t>
  </si>
  <si>
    <t>Vengelina Inderkum</t>
  </si>
  <si>
    <t>Raphael Siegenthaler</t>
  </si>
  <si>
    <t>Sandro Burri</t>
  </si>
  <si>
    <t>Trong Binh Bühler</t>
  </si>
  <si>
    <t>Etat au</t>
  </si>
  <si>
    <t>Durée du trekking</t>
  </si>
  <si>
    <t>Nom du responsable</t>
  </si>
  <si>
    <t>Date du départ</t>
  </si>
  <si>
    <t>Catégorie (étoiles)</t>
  </si>
  <si>
    <t>Prix voyage</t>
  </si>
  <si>
    <t>Prix total du groupe</t>
  </si>
  <si>
    <t>Numéro du voyage</t>
  </si>
  <si>
    <t>Durée totale du voyage</t>
  </si>
  <si>
    <t>Inscriptions aux voyages - 2e semestre 2017</t>
  </si>
  <si>
    <t>Nombre de voyages</t>
  </si>
  <si>
    <t>Voyages</t>
  </si>
  <si>
    <t>Durée</t>
  </si>
  <si>
    <t>Catégorie</t>
  </si>
  <si>
    <t>Prix</t>
  </si>
  <si>
    <t>Frais</t>
  </si>
  <si>
    <t>Limite 1</t>
  </si>
  <si>
    <t>Limite 2</t>
  </si>
  <si>
    <t>Nom</t>
  </si>
  <si>
    <t>Durée moyenne</t>
  </si>
  <si>
    <t>Destinations</t>
  </si>
  <si>
    <t>Par personne</t>
  </si>
  <si>
    <t>Pour le groupe</t>
  </si>
  <si>
    <t>Prix du voyage</t>
  </si>
  <si>
    <t>Prix par jour de trekking</t>
  </si>
  <si>
    <t>Prix total</t>
  </si>
  <si>
    <t>Frais de matériel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</si>
</sst>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CHF]\ * #,##0.00_ ;_ [$CHF]\ * \-#,##0.00_ ;_ [$CHF]\ * &quot;-&quot;??_ ;_ @_ "/>
    <numFmt numFmtId="165" formatCode="0\ &quot;jours&quot;"/>
  </numFmts>
  <fonts count="6" x14ac:knownFonts="1"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/>
    <xf numFmtId="0" fontId="0" fillId="0" borderId="7" xfId="0" applyBorder="1"/>
    <xf numFmtId="164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14" fontId="0" fillId="0" borderId="8" xfId="0" applyNumberFormat="1" applyBorder="1"/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2" borderId="1" xfId="0" applyNumberFormat="1" applyFill="1" applyBorder="1"/>
    <xf numFmtId="164" fontId="0" fillId="2" borderId="6" xfId="0" applyNumberFormat="1" applyFill="1" applyBorder="1"/>
    <xf numFmtId="164" fontId="0" fillId="2" borderId="8" xfId="0" applyNumberFormat="1" applyFill="1" applyBorder="1"/>
    <xf numFmtId="165" fontId="0" fillId="2" borderId="15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164" fontId="0" fillId="2" borderId="9" xfId="0" applyNumberFormat="1" applyFill="1" applyBorder="1"/>
    <xf numFmtId="164" fontId="3" fillId="0" borderId="0" xfId="0" applyNumberFormat="1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14" fontId="0" fillId="2" borderId="19" xfId="0" applyNumberForma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'Statistiques 2016'!$C$1</c:f>
              <c:strCache>
                <c:ptCount val="1"/>
                <c:pt idx="0">
                  <c:v>Nombre total de participants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'Statistiques 2016'!$A$2:$A$13</c:f>
              <c:strCache>
                <c:ptCount val="12"/>
                <c:pt idx="0">
                  <c:v>Tour du Manaslu (par Arugath)</c:v>
                </c:pt>
                <c:pt idx="1">
                  <c:v>Tour du Manaslu </c:v>
                </c:pt>
                <c:pt idx="2">
                  <c:v>Du Rupina La au Sing La Pass</c:v>
                </c:pt>
                <c:pt idx="3">
                  <c:v>Tour Du Manaslu par le Rupina La</c:v>
                </c:pt>
                <c:pt idx="4">
                  <c:v>Tour Du Manaslu et tour des Annapurna</c:v>
                </c:pt>
                <c:pt idx="5">
                  <c:v>Tour Du Manaslu et Tsum Vallee</c:v>
                </c:pt>
                <c:pt idx="6">
                  <c:v>Lac Rara</c:v>
                </c:pt>
                <c:pt idx="7">
                  <c:v>Dho et le lac Phoksumdo</c:v>
                </c:pt>
                <c:pt idx="8">
                  <c:v>Du Dhaulagiri au Dolpo</c:v>
                </c:pt>
                <c:pt idx="9">
                  <c:v>Lac Phoksumdo, Shey Gompa et Dho</c:v>
                </c:pt>
                <c:pt idx="10">
                  <c:v>Village Gurung</c:v>
                </c:pt>
                <c:pt idx="11">
                  <c:v>Balcon des Annapurna</c:v>
                </c:pt>
              </c:strCache>
            </c:strRef>
          </c:cat>
          <c:val>
            <c:numRef>
              <c:f>'Statistiques 2016'!$C$2:$C$13</c:f>
              <c:numCache>
                <c:formatCode>General</c:formatCode>
                <c:ptCount val="12"/>
                <c:pt idx="0">
                  <c:v>63</c:v>
                </c:pt>
                <c:pt idx="1">
                  <c:v>38</c:v>
                </c:pt>
                <c:pt idx="2">
                  <c:v>18</c:v>
                </c:pt>
                <c:pt idx="3">
                  <c:v>26</c:v>
                </c:pt>
                <c:pt idx="4">
                  <c:v>21</c:v>
                </c:pt>
                <c:pt idx="5">
                  <c:v>23</c:v>
                </c:pt>
                <c:pt idx="6">
                  <c:v>38</c:v>
                </c:pt>
                <c:pt idx="7">
                  <c:v>61</c:v>
                </c:pt>
                <c:pt idx="8">
                  <c:v>42</c:v>
                </c:pt>
                <c:pt idx="9">
                  <c:v>27</c:v>
                </c:pt>
                <c:pt idx="10">
                  <c:v>33</c:v>
                </c:pt>
                <c:pt idx="11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590549</xdr:colOff>
      <xdr:row>0</xdr:row>
      <xdr:rowOff>276225</xdr:rowOff>
    </xdr:from>
    <xdr:to>
      <xdr:col>10</xdr:col>
      <xdr:colOff>647699</xdr:colOff>
      <xdr:row>26</xdr:row>
      <xdr:rowOff>142874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workbookViewId="0">
      <selection activeCell="I11" sqref="I11:M12"/>
    </sheetView>
  </sheetViews>
  <sheetFormatPr baseColWidth="10" defaultRowHeight="14.4" x14ac:dyDescent="0.3"/>
  <cols>
    <col min="1" max="1" width="8.33203125" bestFit="1" customWidth="1"/>
    <col min="2" max="2" width="25.6640625" bestFit="1" customWidth="1"/>
    <col min="3" max="3" width="23.44140625" customWidth="1"/>
    <col min="4" max="4" width="12.44140625" customWidth="1"/>
    <col min="5" max="5" width="13.33203125" customWidth="1"/>
    <col min="6" max="7" width="14.44140625" customWidth="1"/>
    <col min="8" max="8" width="10.6640625" style="2"/>
    <col min="9" max="9" width="12.6640625" customWidth="1"/>
    <col min="10" max="10" width="14" customWidth="1"/>
    <col min="11" max="12" width="13.33203125" bestFit="1" customWidth="1"/>
    <col min="13" max="13" width="14.6640625" bestFit="1" customWidth="1"/>
  </cols>
  <sheetData>
    <row r="1" spans="1:14" ht="15" thickBot="1" x14ac:dyDescent="0.35"/>
    <row r="2" spans="1:14" ht="21" x14ac:dyDescent="0.4">
      <c r="B2" s="41" t="s">
        <v>258</v>
      </c>
      <c r="C2" s="42"/>
      <c r="D2" s="42"/>
      <c r="E2" s="43"/>
      <c r="G2" s="7" t="s">
        <v>250</v>
      </c>
      <c r="H2" s="15">
        <v>4</v>
      </c>
    </row>
    <row r="3" spans="1:14" ht="28.8" x14ac:dyDescent="0.3">
      <c r="B3" s="9" t="s">
        <v>12</v>
      </c>
      <c r="C3" s="5" t="s">
        <v>243</v>
      </c>
      <c r="D3" s="6" t="s">
        <v>248</v>
      </c>
      <c r="E3" s="10" t="s">
        <v>14</v>
      </c>
      <c r="G3" s="7" t="s">
        <v>251</v>
      </c>
      <c r="H3" s="15" t="s">
        <v>252</v>
      </c>
      <c r="J3" s="7" t="s">
        <v>250</v>
      </c>
      <c r="K3" s="7"/>
      <c r="L3" s="7" t="s">
        <v>253</v>
      </c>
    </row>
    <row r="4" spans="1:14" x14ac:dyDescent="0.3">
      <c r="B4" s="11" t="s">
        <v>4</v>
      </c>
      <c r="C4" s="8">
        <v>600</v>
      </c>
      <c r="D4" s="20">
        <f>COUNTIF($B$13:$B$31,B4)</f>
        <v>3</v>
      </c>
      <c r="E4" s="24">
        <f>SUMIF($B$13:$B$31,B4,$D$13:$D$31)</f>
        <v>68</v>
      </c>
      <c r="G4" s="7">
        <v>3</v>
      </c>
      <c r="H4" s="8">
        <v>32.4</v>
      </c>
      <c r="J4" s="7" t="s">
        <v>254</v>
      </c>
      <c r="K4" s="7">
        <v>20</v>
      </c>
      <c r="L4" s="8">
        <v>3000</v>
      </c>
    </row>
    <row r="5" spans="1:14" x14ac:dyDescent="0.3">
      <c r="B5" s="11" t="s">
        <v>3</v>
      </c>
      <c r="C5" s="8">
        <v>640</v>
      </c>
      <c r="D5" s="20">
        <f>COUNTIF($B$13:$B$31,B5)</f>
        <v>2</v>
      </c>
      <c r="E5" s="24">
        <f t="shared" ref="E5:E8" si="0">SUMIF($B$13:$B$31,B5,$D$13:$D$31)</f>
        <v>48</v>
      </c>
      <c r="G5" s="7">
        <v>4</v>
      </c>
      <c r="H5" s="8">
        <v>41.2</v>
      </c>
      <c r="J5" s="7" t="s">
        <v>255</v>
      </c>
      <c r="K5" s="7">
        <v>15</v>
      </c>
      <c r="L5" s="8">
        <v>2500</v>
      </c>
    </row>
    <row r="6" spans="1:14" x14ac:dyDescent="0.3">
      <c r="B6" s="11" t="s">
        <v>8</v>
      </c>
      <c r="C6" s="8">
        <v>680</v>
      </c>
      <c r="D6" s="20">
        <f>COUNTIF($B$13:$B$31,B6)</f>
        <v>5</v>
      </c>
      <c r="E6" s="24">
        <f t="shared" si="0"/>
        <v>93</v>
      </c>
      <c r="J6" s="7"/>
      <c r="K6" s="7"/>
      <c r="L6" s="8">
        <v>2000</v>
      </c>
    </row>
    <row r="7" spans="1:14" x14ac:dyDescent="0.3">
      <c r="B7" s="11" t="s">
        <v>0</v>
      </c>
      <c r="C7" s="8">
        <v>610</v>
      </c>
      <c r="D7" s="20">
        <f>COUNTIF($B$13:$B$31,B7)</f>
        <v>5</v>
      </c>
      <c r="E7" s="24">
        <f t="shared" si="0"/>
        <v>97</v>
      </c>
    </row>
    <row r="8" spans="1:14" ht="15" thickBot="1" x14ac:dyDescent="0.35">
      <c r="B8" s="12" t="s">
        <v>1</v>
      </c>
      <c r="C8" s="13">
        <v>600</v>
      </c>
      <c r="D8" s="21">
        <f>COUNTIF($B$13:$B$31,B8)</f>
        <v>4</v>
      </c>
      <c r="E8" s="25">
        <f t="shared" si="0"/>
        <v>75</v>
      </c>
    </row>
    <row r="9" spans="1:14" ht="15" thickBot="1" x14ac:dyDescent="0.35"/>
    <row r="10" spans="1:14" ht="21.6" thickBot="1" x14ac:dyDescent="0.45">
      <c r="A10" s="44" t="s">
        <v>249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6"/>
    </row>
    <row r="11" spans="1:14" x14ac:dyDescent="0.3">
      <c r="A11" s="47" t="s">
        <v>247</v>
      </c>
      <c r="B11" s="48"/>
      <c r="C11" s="49"/>
      <c r="D11" s="30" t="s">
        <v>238</v>
      </c>
      <c r="E11" s="50">
        <f ca="1">TODAY()</f>
        <v>42751</v>
      </c>
      <c r="F11" s="51"/>
      <c r="G11" s="31"/>
      <c r="H11" s="30"/>
      <c r="I11" s="52" t="s">
        <v>259</v>
      </c>
      <c r="J11" s="53"/>
      <c r="K11" s="54"/>
      <c r="L11" s="52" t="s">
        <v>260</v>
      </c>
      <c r="M11" s="55"/>
    </row>
    <row r="12" spans="1:14" s="3" customFormat="1" ht="43.2" x14ac:dyDescent="0.3">
      <c r="A12" s="17" t="s">
        <v>245</v>
      </c>
      <c r="B12" s="5" t="s">
        <v>12</v>
      </c>
      <c r="C12" s="5" t="s">
        <v>240</v>
      </c>
      <c r="D12" s="6" t="s">
        <v>218</v>
      </c>
      <c r="E12" s="6" t="s">
        <v>241</v>
      </c>
      <c r="F12" s="6" t="s">
        <v>246</v>
      </c>
      <c r="G12" s="6" t="s">
        <v>239</v>
      </c>
      <c r="H12" s="6" t="s">
        <v>242</v>
      </c>
      <c r="I12" s="6" t="s">
        <v>261</v>
      </c>
      <c r="J12" s="6" t="s">
        <v>262</v>
      </c>
      <c r="K12" s="6" t="s">
        <v>263</v>
      </c>
      <c r="L12" s="6" t="s">
        <v>264</v>
      </c>
      <c r="M12" s="10" t="s">
        <v>244</v>
      </c>
      <c r="N12" s="4"/>
    </row>
    <row r="13" spans="1:14" x14ac:dyDescent="0.3">
      <c r="A13" s="11">
        <v>1</v>
      </c>
      <c r="B13" s="7" t="s">
        <v>4</v>
      </c>
      <c r="C13" s="7" t="s">
        <v>219</v>
      </c>
      <c r="D13" s="15">
        <v>25</v>
      </c>
      <c r="E13" s="16">
        <v>42917</v>
      </c>
      <c r="F13" s="22">
        <v>24</v>
      </c>
      <c r="G13" s="22">
        <f>F13-$H$2</f>
        <v>20</v>
      </c>
      <c r="H13" s="15">
        <v>4</v>
      </c>
      <c r="I13" s="26">
        <f>VLOOKUP(B13,$B$4:$C$8,2,FALSE)</f>
        <v>600</v>
      </c>
      <c r="J13" s="26">
        <f>IF(H13=$G$4,$H$4,$H$5)</f>
        <v>41.2</v>
      </c>
      <c r="K13" s="26">
        <f>I13+G13*J13</f>
        <v>1424</v>
      </c>
      <c r="L13" s="26">
        <f>IF(G13&gt;$K$4,$L$4,IF(G13&gt;=$K$5,$L$5,$L$6))</f>
        <v>2500</v>
      </c>
      <c r="M13" s="27">
        <f>MROUND(D13*K13+L13,0.5)</f>
        <v>38100</v>
      </c>
    </row>
    <row r="14" spans="1:14" x14ac:dyDescent="0.3">
      <c r="A14" s="11">
        <v>2</v>
      </c>
      <c r="B14" s="7" t="s">
        <v>8</v>
      </c>
      <c r="C14" s="7" t="s">
        <v>220</v>
      </c>
      <c r="D14" s="15">
        <v>21</v>
      </c>
      <c r="E14" s="16">
        <v>42926</v>
      </c>
      <c r="F14" s="22">
        <v>16</v>
      </c>
      <c r="G14" s="22">
        <f t="shared" ref="G14:G31" si="1">F14-$H$2</f>
        <v>12</v>
      </c>
      <c r="H14" s="15">
        <v>4</v>
      </c>
      <c r="I14" s="26">
        <f t="shared" ref="I14:I31" si="2">VLOOKUP(B14,$B$4:$C$8,2,FALSE)</f>
        <v>680</v>
      </c>
      <c r="J14" s="26">
        <f t="shared" ref="J14:J31" si="3">IF(H14=$G$4,$H$4,$H$5)</f>
        <v>41.2</v>
      </c>
      <c r="K14" s="26">
        <f>I14+G14*J14</f>
        <v>1174.4000000000001</v>
      </c>
      <c r="L14" s="26">
        <f t="shared" ref="L14:L31" si="4">IF(G14&gt;$K$4,$L$4,IF(G14&gt;=$K$5,$L$5,$L$6))</f>
        <v>2000</v>
      </c>
      <c r="M14" s="27">
        <f>MROUND(D14*K14+L14,0.5)</f>
        <v>26662.5</v>
      </c>
    </row>
    <row r="15" spans="1:14" x14ac:dyDescent="0.3">
      <c r="A15" s="11">
        <v>3</v>
      </c>
      <c r="B15" s="7" t="s">
        <v>0</v>
      </c>
      <c r="C15" s="7" t="s">
        <v>221</v>
      </c>
      <c r="D15" s="15">
        <v>19</v>
      </c>
      <c r="E15" s="16">
        <v>42934</v>
      </c>
      <c r="F15" s="22">
        <v>28</v>
      </c>
      <c r="G15" s="22">
        <f t="shared" si="1"/>
        <v>24</v>
      </c>
      <c r="H15" s="15">
        <v>4</v>
      </c>
      <c r="I15" s="26">
        <f t="shared" si="2"/>
        <v>610</v>
      </c>
      <c r="J15" s="26">
        <f t="shared" si="3"/>
        <v>41.2</v>
      </c>
      <c r="K15" s="26">
        <f t="shared" ref="K15:K30" si="5">I15+G15*J15</f>
        <v>1598.8000000000002</v>
      </c>
      <c r="L15" s="26">
        <f t="shared" si="4"/>
        <v>3000</v>
      </c>
      <c r="M15" s="27">
        <f t="shared" ref="M15:M31" si="6">MROUND(D15*K15+L15,0.5)</f>
        <v>33377</v>
      </c>
    </row>
    <row r="16" spans="1:14" x14ac:dyDescent="0.3">
      <c r="A16" s="11">
        <v>4</v>
      </c>
      <c r="B16" s="7" t="s">
        <v>1</v>
      </c>
      <c r="C16" s="7" t="s">
        <v>222</v>
      </c>
      <c r="D16" s="15">
        <v>15</v>
      </c>
      <c r="E16" s="16">
        <v>42939</v>
      </c>
      <c r="F16" s="22">
        <v>15</v>
      </c>
      <c r="G16" s="22">
        <f t="shared" si="1"/>
        <v>11</v>
      </c>
      <c r="H16" s="15">
        <v>4</v>
      </c>
      <c r="I16" s="26">
        <f t="shared" si="2"/>
        <v>600</v>
      </c>
      <c r="J16" s="26">
        <f t="shared" si="3"/>
        <v>41.2</v>
      </c>
      <c r="K16" s="26">
        <f t="shared" si="5"/>
        <v>1053.2</v>
      </c>
      <c r="L16" s="26">
        <f t="shared" si="4"/>
        <v>2000</v>
      </c>
      <c r="M16" s="27">
        <f t="shared" si="6"/>
        <v>17798</v>
      </c>
    </row>
    <row r="17" spans="1:13" x14ac:dyDescent="0.3">
      <c r="A17" s="11">
        <v>5</v>
      </c>
      <c r="B17" s="7" t="s">
        <v>0</v>
      </c>
      <c r="C17" s="7" t="s">
        <v>223</v>
      </c>
      <c r="D17" s="15">
        <v>19</v>
      </c>
      <c r="E17" s="16">
        <v>42948</v>
      </c>
      <c r="F17" s="22">
        <v>18</v>
      </c>
      <c r="G17" s="22">
        <f t="shared" si="1"/>
        <v>14</v>
      </c>
      <c r="H17" s="15">
        <v>4</v>
      </c>
      <c r="I17" s="26">
        <f t="shared" si="2"/>
        <v>610</v>
      </c>
      <c r="J17" s="26">
        <f t="shared" si="3"/>
        <v>41.2</v>
      </c>
      <c r="K17" s="26">
        <f t="shared" si="5"/>
        <v>1186.8000000000002</v>
      </c>
      <c r="L17" s="26">
        <f t="shared" si="4"/>
        <v>2000</v>
      </c>
      <c r="M17" s="27">
        <f t="shared" si="6"/>
        <v>24549</v>
      </c>
    </row>
    <row r="18" spans="1:13" x14ac:dyDescent="0.3">
      <c r="A18" s="11">
        <v>6</v>
      </c>
      <c r="B18" s="7" t="s">
        <v>8</v>
      </c>
      <c r="C18" s="7" t="s">
        <v>224</v>
      </c>
      <c r="D18" s="15">
        <v>16</v>
      </c>
      <c r="E18" s="16">
        <v>42955</v>
      </c>
      <c r="F18" s="22">
        <v>20</v>
      </c>
      <c r="G18" s="22">
        <f t="shared" si="1"/>
        <v>16</v>
      </c>
      <c r="H18" s="15">
        <v>4</v>
      </c>
      <c r="I18" s="26">
        <f t="shared" si="2"/>
        <v>680</v>
      </c>
      <c r="J18" s="26">
        <f t="shared" si="3"/>
        <v>41.2</v>
      </c>
      <c r="K18" s="26">
        <f t="shared" si="5"/>
        <v>1339.2</v>
      </c>
      <c r="L18" s="26">
        <f t="shared" si="4"/>
        <v>2500</v>
      </c>
      <c r="M18" s="27">
        <f t="shared" si="6"/>
        <v>23927</v>
      </c>
    </row>
    <row r="19" spans="1:13" x14ac:dyDescent="0.3">
      <c r="A19" s="11">
        <v>7</v>
      </c>
      <c r="B19" s="7" t="s">
        <v>8</v>
      </c>
      <c r="C19" s="7" t="s">
        <v>225</v>
      </c>
      <c r="D19" s="15">
        <v>15</v>
      </c>
      <c r="E19" s="16">
        <v>42964</v>
      </c>
      <c r="F19" s="22">
        <v>28</v>
      </c>
      <c r="G19" s="22">
        <f t="shared" si="1"/>
        <v>24</v>
      </c>
      <c r="H19" s="15">
        <v>4</v>
      </c>
      <c r="I19" s="26">
        <f t="shared" si="2"/>
        <v>680</v>
      </c>
      <c r="J19" s="26">
        <f t="shared" si="3"/>
        <v>41.2</v>
      </c>
      <c r="K19" s="26">
        <f t="shared" si="5"/>
        <v>1668.8000000000002</v>
      </c>
      <c r="L19" s="26">
        <f t="shared" si="4"/>
        <v>3000</v>
      </c>
      <c r="M19" s="27">
        <f t="shared" si="6"/>
        <v>28032</v>
      </c>
    </row>
    <row r="20" spans="1:13" x14ac:dyDescent="0.3">
      <c r="A20" s="11">
        <v>8</v>
      </c>
      <c r="B20" s="7" t="s">
        <v>3</v>
      </c>
      <c r="C20" s="7" t="s">
        <v>226</v>
      </c>
      <c r="D20" s="15">
        <v>25</v>
      </c>
      <c r="E20" s="16">
        <v>42972</v>
      </c>
      <c r="F20" s="22">
        <v>26</v>
      </c>
      <c r="G20" s="22">
        <f t="shared" si="1"/>
        <v>22</v>
      </c>
      <c r="H20" s="15">
        <v>4</v>
      </c>
      <c r="I20" s="26">
        <f t="shared" si="2"/>
        <v>640</v>
      </c>
      <c r="J20" s="26">
        <f t="shared" si="3"/>
        <v>41.2</v>
      </c>
      <c r="K20" s="26">
        <f t="shared" si="5"/>
        <v>1546.4</v>
      </c>
      <c r="L20" s="26">
        <f t="shared" si="4"/>
        <v>3000</v>
      </c>
      <c r="M20" s="27">
        <f t="shared" si="6"/>
        <v>41660</v>
      </c>
    </row>
    <row r="21" spans="1:13" x14ac:dyDescent="0.3">
      <c r="A21" s="11">
        <v>9</v>
      </c>
      <c r="B21" s="7" t="s">
        <v>8</v>
      </c>
      <c r="C21" s="7" t="s">
        <v>227</v>
      </c>
      <c r="D21" s="15">
        <v>18</v>
      </c>
      <c r="E21" s="16">
        <v>42981</v>
      </c>
      <c r="F21" s="22">
        <v>29</v>
      </c>
      <c r="G21" s="22">
        <f t="shared" si="1"/>
        <v>25</v>
      </c>
      <c r="H21" s="15">
        <v>4</v>
      </c>
      <c r="I21" s="26">
        <f t="shared" si="2"/>
        <v>680</v>
      </c>
      <c r="J21" s="26">
        <f t="shared" si="3"/>
        <v>41.2</v>
      </c>
      <c r="K21" s="26">
        <f t="shared" si="5"/>
        <v>1710</v>
      </c>
      <c r="L21" s="26">
        <f t="shared" si="4"/>
        <v>3000</v>
      </c>
      <c r="M21" s="27">
        <f t="shared" si="6"/>
        <v>33780</v>
      </c>
    </row>
    <row r="22" spans="1:13" x14ac:dyDescent="0.3">
      <c r="A22" s="11">
        <v>10</v>
      </c>
      <c r="B22" s="7" t="s">
        <v>1</v>
      </c>
      <c r="C22" s="7" t="s">
        <v>228</v>
      </c>
      <c r="D22" s="15">
        <v>21</v>
      </c>
      <c r="E22" s="16">
        <v>42986</v>
      </c>
      <c r="F22" s="22">
        <v>16</v>
      </c>
      <c r="G22" s="22">
        <f t="shared" si="1"/>
        <v>12</v>
      </c>
      <c r="H22" s="15">
        <v>3</v>
      </c>
      <c r="I22" s="26">
        <f t="shared" si="2"/>
        <v>600</v>
      </c>
      <c r="J22" s="26">
        <f t="shared" si="3"/>
        <v>32.4</v>
      </c>
      <c r="K22" s="26">
        <f t="shared" si="5"/>
        <v>988.8</v>
      </c>
      <c r="L22" s="26">
        <f t="shared" si="4"/>
        <v>2000</v>
      </c>
      <c r="M22" s="27">
        <f t="shared" si="6"/>
        <v>22765</v>
      </c>
    </row>
    <row r="23" spans="1:13" x14ac:dyDescent="0.3">
      <c r="A23" s="11">
        <v>11</v>
      </c>
      <c r="B23" s="7" t="s">
        <v>3</v>
      </c>
      <c r="C23" s="7" t="s">
        <v>229</v>
      </c>
      <c r="D23" s="15">
        <v>23</v>
      </c>
      <c r="E23" s="16">
        <v>42991</v>
      </c>
      <c r="F23" s="22">
        <v>17</v>
      </c>
      <c r="G23" s="22">
        <f t="shared" si="1"/>
        <v>13</v>
      </c>
      <c r="H23" s="15">
        <v>4</v>
      </c>
      <c r="I23" s="26">
        <f t="shared" si="2"/>
        <v>640</v>
      </c>
      <c r="J23" s="26">
        <f t="shared" si="3"/>
        <v>41.2</v>
      </c>
      <c r="K23" s="26">
        <f t="shared" si="5"/>
        <v>1175.5999999999999</v>
      </c>
      <c r="L23" s="26">
        <f t="shared" si="4"/>
        <v>2000</v>
      </c>
      <c r="M23" s="27">
        <f t="shared" si="6"/>
        <v>29039</v>
      </c>
    </row>
    <row r="24" spans="1:13" x14ac:dyDescent="0.3">
      <c r="A24" s="11">
        <v>12</v>
      </c>
      <c r="B24" s="7" t="s">
        <v>0</v>
      </c>
      <c r="C24" s="7" t="s">
        <v>230</v>
      </c>
      <c r="D24" s="15">
        <v>16</v>
      </c>
      <c r="E24" s="16">
        <v>42998</v>
      </c>
      <c r="F24" s="22">
        <v>22</v>
      </c>
      <c r="G24" s="22">
        <f t="shared" si="1"/>
        <v>18</v>
      </c>
      <c r="H24" s="15">
        <v>4</v>
      </c>
      <c r="I24" s="26">
        <f t="shared" si="2"/>
        <v>610</v>
      </c>
      <c r="J24" s="26">
        <f t="shared" si="3"/>
        <v>41.2</v>
      </c>
      <c r="K24" s="26">
        <f t="shared" si="5"/>
        <v>1351.6</v>
      </c>
      <c r="L24" s="26">
        <f t="shared" si="4"/>
        <v>2500</v>
      </c>
      <c r="M24" s="27">
        <f t="shared" si="6"/>
        <v>24125.5</v>
      </c>
    </row>
    <row r="25" spans="1:13" x14ac:dyDescent="0.3">
      <c r="A25" s="11">
        <v>13</v>
      </c>
      <c r="B25" s="7" t="s">
        <v>4</v>
      </c>
      <c r="C25" s="7" t="s">
        <v>231</v>
      </c>
      <c r="D25" s="15">
        <v>18</v>
      </c>
      <c r="E25" s="16">
        <v>43005</v>
      </c>
      <c r="F25" s="22">
        <v>23</v>
      </c>
      <c r="G25" s="22">
        <f t="shared" si="1"/>
        <v>19</v>
      </c>
      <c r="H25" s="15">
        <v>3</v>
      </c>
      <c r="I25" s="26">
        <f t="shared" si="2"/>
        <v>600</v>
      </c>
      <c r="J25" s="26">
        <f t="shared" si="3"/>
        <v>32.4</v>
      </c>
      <c r="K25" s="26">
        <f t="shared" si="5"/>
        <v>1215.5999999999999</v>
      </c>
      <c r="L25" s="26">
        <f t="shared" si="4"/>
        <v>2500</v>
      </c>
      <c r="M25" s="27">
        <f t="shared" si="6"/>
        <v>24381</v>
      </c>
    </row>
    <row r="26" spans="1:13" x14ac:dyDescent="0.3">
      <c r="A26" s="11">
        <v>14</v>
      </c>
      <c r="B26" s="7" t="s">
        <v>0</v>
      </c>
      <c r="C26" s="7" t="s">
        <v>232</v>
      </c>
      <c r="D26" s="15">
        <v>20</v>
      </c>
      <c r="E26" s="16">
        <v>43013</v>
      </c>
      <c r="F26" s="22">
        <v>17</v>
      </c>
      <c r="G26" s="22">
        <f t="shared" si="1"/>
        <v>13</v>
      </c>
      <c r="H26" s="15">
        <v>3</v>
      </c>
      <c r="I26" s="26">
        <f t="shared" si="2"/>
        <v>610</v>
      </c>
      <c r="J26" s="26">
        <f t="shared" si="3"/>
        <v>32.4</v>
      </c>
      <c r="K26" s="26">
        <f t="shared" si="5"/>
        <v>1031.2</v>
      </c>
      <c r="L26" s="26">
        <f t="shared" si="4"/>
        <v>2000</v>
      </c>
      <c r="M26" s="27">
        <f t="shared" si="6"/>
        <v>22624</v>
      </c>
    </row>
    <row r="27" spans="1:13" x14ac:dyDescent="0.3">
      <c r="A27" s="11">
        <v>15</v>
      </c>
      <c r="B27" s="7" t="s">
        <v>1</v>
      </c>
      <c r="C27" s="7" t="s">
        <v>233</v>
      </c>
      <c r="D27" s="15">
        <v>22</v>
      </c>
      <c r="E27" s="16">
        <v>43022</v>
      </c>
      <c r="F27" s="22">
        <v>15</v>
      </c>
      <c r="G27" s="22">
        <f t="shared" si="1"/>
        <v>11</v>
      </c>
      <c r="H27" s="15">
        <v>4</v>
      </c>
      <c r="I27" s="26">
        <f t="shared" si="2"/>
        <v>600</v>
      </c>
      <c r="J27" s="26">
        <f t="shared" si="3"/>
        <v>41.2</v>
      </c>
      <c r="K27" s="26">
        <f t="shared" si="5"/>
        <v>1053.2</v>
      </c>
      <c r="L27" s="26">
        <f t="shared" si="4"/>
        <v>2000</v>
      </c>
      <c r="M27" s="27">
        <f t="shared" si="6"/>
        <v>25170.5</v>
      </c>
    </row>
    <row r="28" spans="1:13" x14ac:dyDescent="0.3">
      <c r="A28" s="11">
        <v>16</v>
      </c>
      <c r="B28" s="7" t="s">
        <v>8</v>
      </c>
      <c r="C28" s="7" t="s">
        <v>234</v>
      </c>
      <c r="D28" s="15">
        <v>23</v>
      </c>
      <c r="E28" s="16">
        <v>43032</v>
      </c>
      <c r="F28" s="22">
        <v>18</v>
      </c>
      <c r="G28" s="22">
        <f t="shared" si="1"/>
        <v>14</v>
      </c>
      <c r="H28" s="15">
        <v>4</v>
      </c>
      <c r="I28" s="26">
        <f t="shared" si="2"/>
        <v>680</v>
      </c>
      <c r="J28" s="26">
        <f t="shared" si="3"/>
        <v>41.2</v>
      </c>
      <c r="K28" s="26">
        <f t="shared" si="5"/>
        <v>1256.8000000000002</v>
      </c>
      <c r="L28" s="26">
        <f t="shared" si="4"/>
        <v>2000</v>
      </c>
      <c r="M28" s="27">
        <f t="shared" si="6"/>
        <v>30906.5</v>
      </c>
    </row>
    <row r="29" spans="1:13" x14ac:dyDescent="0.3">
      <c r="A29" s="11">
        <v>17</v>
      </c>
      <c r="B29" s="7" t="s">
        <v>0</v>
      </c>
      <c r="C29" s="7" t="s">
        <v>235</v>
      </c>
      <c r="D29" s="15">
        <v>23</v>
      </c>
      <c r="E29" s="16">
        <v>43041</v>
      </c>
      <c r="F29" s="22">
        <v>25</v>
      </c>
      <c r="G29" s="22">
        <f t="shared" si="1"/>
        <v>21</v>
      </c>
      <c r="H29" s="15">
        <v>3</v>
      </c>
      <c r="I29" s="26">
        <f t="shared" si="2"/>
        <v>610</v>
      </c>
      <c r="J29" s="26">
        <f t="shared" si="3"/>
        <v>32.4</v>
      </c>
      <c r="K29" s="26">
        <f t="shared" si="5"/>
        <v>1290.4000000000001</v>
      </c>
      <c r="L29" s="26">
        <f t="shared" si="4"/>
        <v>3000</v>
      </c>
      <c r="M29" s="27">
        <f t="shared" si="6"/>
        <v>32679</v>
      </c>
    </row>
    <row r="30" spans="1:13" x14ac:dyDescent="0.3">
      <c r="A30" s="11">
        <v>18</v>
      </c>
      <c r="B30" s="7" t="s">
        <v>4</v>
      </c>
      <c r="C30" s="7" t="s">
        <v>236</v>
      </c>
      <c r="D30" s="15">
        <v>25</v>
      </c>
      <c r="E30" s="16">
        <v>43051</v>
      </c>
      <c r="F30" s="22">
        <v>23</v>
      </c>
      <c r="G30" s="22">
        <f t="shared" si="1"/>
        <v>19</v>
      </c>
      <c r="H30" s="15">
        <v>3</v>
      </c>
      <c r="I30" s="26">
        <f t="shared" si="2"/>
        <v>600</v>
      </c>
      <c r="J30" s="26">
        <f t="shared" si="3"/>
        <v>32.4</v>
      </c>
      <c r="K30" s="26">
        <f t="shared" si="5"/>
        <v>1215.5999999999999</v>
      </c>
      <c r="L30" s="26">
        <f t="shared" si="4"/>
        <v>2500</v>
      </c>
      <c r="M30" s="27">
        <f t="shared" si="6"/>
        <v>32890</v>
      </c>
    </row>
    <row r="31" spans="1:13" ht="15" thickBot="1" x14ac:dyDescent="0.35">
      <c r="A31" s="12">
        <v>19</v>
      </c>
      <c r="B31" s="14" t="s">
        <v>1</v>
      </c>
      <c r="C31" s="14" t="s">
        <v>237</v>
      </c>
      <c r="D31" s="18">
        <v>17</v>
      </c>
      <c r="E31" s="19">
        <v>43058</v>
      </c>
      <c r="F31" s="23">
        <v>22</v>
      </c>
      <c r="G31" s="23">
        <f t="shared" si="1"/>
        <v>18</v>
      </c>
      <c r="H31" s="18">
        <v>3</v>
      </c>
      <c r="I31" s="28">
        <f t="shared" si="2"/>
        <v>600</v>
      </c>
      <c r="J31" s="28">
        <f t="shared" si="3"/>
        <v>32.4</v>
      </c>
      <c r="K31" s="26">
        <f>I31+G31*J31</f>
        <v>1183.1999999999998</v>
      </c>
      <c r="L31" s="26">
        <f t="shared" si="4"/>
        <v>2500</v>
      </c>
      <c r="M31" s="32">
        <f t="shared" si="6"/>
        <v>22614.5</v>
      </c>
    </row>
    <row r="32" spans="1:13" ht="15" thickBot="1" x14ac:dyDescent="0.35">
      <c r="B32" s="1"/>
      <c r="D32" s="39" t="s">
        <v>257</v>
      </c>
      <c r="E32" s="40"/>
      <c r="F32" s="29">
        <f>ROUND(AVERAGE(F13:F31),0)</f>
        <v>21</v>
      </c>
    </row>
    <row r="33" spans="9:13" x14ac:dyDescent="0.3">
      <c r="I33" s="33"/>
      <c r="J33" s="33"/>
      <c r="K33" s="33"/>
      <c r="L33" s="33"/>
      <c r="M33" s="33"/>
    </row>
  </sheetData>
  <mergeCells count="7">
    <mergeCell ref="D32:E32"/>
    <mergeCell ref="B2:E2"/>
    <mergeCell ref="A10:M10"/>
    <mergeCell ref="A11:C11"/>
    <mergeCell ref="E11:F11"/>
    <mergeCell ref="I11:K11"/>
    <mergeCell ref="L11:M11"/>
  </mergeCells>
  <conditionalFormatting sqref="H13:H31">
    <cfRule type="colorScale" priority="1">
      <colorScale>
        <cfvo type="min"/>
        <cfvo type="max"/>
        <color theme="9" tint="0.59999389629810485"/>
        <color theme="6" tint="0.39997558519241921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7" sqref="B7"/>
    </sheetView>
  </sheetViews>
  <sheetFormatPr baseColWidth="10" defaultRowHeight="14.4" x14ac:dyDescent="0.3"/>
  <cols>
    <col min="1" max="1" width="36.44140625" bestFit="1" customWidth="1"/>
    <col min="2" max="3" width="12.6640625" style="2" customWidth="1"/>
    <col min="5" max="5" width="36.44140625" bestFit="1" customWidth="1"/>
  </cols>
  <sheetData>
    <row r="1" spans="1:3" s="3" customFormat="1" ht="44.7" customHeight="1" x14ac:dyDescent="0.3">
      <c r="A1" s="34" t="s">
        <v>12</v>
      </c>
      <c r="B1" s="35" t="s">
        <v>13</v>
      </c>
      <c r="C1" s="35" t="s">
        <v>14</v>
      </c>
    </row>
    <row r="2" spans="1:3" x14ac:dyDescent="0.3">
      <c r="A2" t="s">
        <v>2</v>
      </c>
      <c r="B2" s="2">
        <v>7</v>
      </c>
      <c r="C2" s="2">
        <v>63</v>
      </c>
    </row>
    <row r="3" spans="1:3" x14ac:dyDescent="0.3">
      <c r="A3" t="s">
        <v>3</v>
      </c>
      <c r="B3" s="2">
        <v>4</v>
      </c>
      <c r="C3" s="2">
        <v>38</v>
      </c>
    </row>
    <row r="4" spans="1:3" x14ac:dyDescent="0.3">
      <c r="A4" t="s">
        <v>4</v>
      </c>
      <c r="B4" s="2">
        <v>2</v>
      </c>
      <c r="C4" s="2">
        <v>18</v>
      </c>
    </row>
    <row r="5" spans="1:3" x14ac:dyDescent="0.3">
      <c r="A5" t="s">
        <v>5</v>
      </c>
      <c r="B5" s="2">
        <v>3</v>
      </c>
      <c r="C5" s="2">
        <v>26</v>
      </c>
    </row>
    <row r="6" spans="1:3" x14ac:dyDescent="0.3">
      <c r="A6" t="s">
        <v>6</v>
      </c>
      <c r="B6" s="2">
        <v>2</v>
      </c>
      <c r="C6" s="2">
        <v>21</v>
      </c>
    </row>
    <row r="7" spans="1:3" x14ac:dyDescent="0.3">
      <c r="A7" t="s">
        <v>7</v>
      </c>
      <c r="B7" s="2">
        <v>2</v>
      </c>
      <c r="C7" s="2">
        <v>23</v>
      </c>
    </row>
    <row r="8" spans="1:3" x14ac:dyDescent="0.3">
      <c r="A8" t="s">
        <v>0</v>
      </c>
      <c r="B8" s="2">
        <v>4</v>
      </c>
      <c r="C8" s="2">
        <v>38</v>
      </c>
    </row>
    <row r="9" spans="1:3" x14ac:dyDescent="0.3">
      <c r="A9" t="s">
        <v>8</v>
      </c>
      <c r="B9" s="2">
        <v>6</v>
      </c>
      <c r="C9" s="2">
        <v>61</v>
      </c>
    </row>
    <row r="10" spans="1:3" x14ac:dyDescent="0.3">
      <c r="A10" t="s">
        <v>9</v>
      </c>
      <c r="B10" s="2">
        <v>4</v>
      </c>
      <c r="C10" s="2">
        <v>42</v>
      </c>
    </row>
    <row r="11" spans="1:3" x14ac:dyDescent="0.3">
      <c r="A11" t="s">
        <v>10</v>
      </c>
      <c r="B11" s="2">
        <v>3</v>
      </c>
      <c r="C11" s="2">
        <v>27</v>
      </c>
    </row>
    <row r="12" spans="1:3" x14ac:dyDescent="0.3">
      <c r="A12" t="s">
        <v>1</v>
      </c>
      <c r="B12" s="2">
        <v>3</v>
      </c>
      <c r="C12" s="2">
        <v>33</v>
      </c>
    </row>
    <row r="13" spans="1:3" x14ac:dyDescent="0.3">
      <c r="A13" t="s">
        <v>11</v>
      </c>
      <c r="B13" s="2">
        <v>5</v>
      </c>
      <c r="C13" s="2">
        <v>52</v>
      </c>
    </row>
    <row r="14" spans="1:3" x14ac:dyDescent="0.3">
      <c r="A14" t="s">
        <v>15</v>
      </c>
      <c r="B14" s="2">
        <f>SUM(B2:B13)</f>
        <v>45</v>
      </c>
      <c r="C14" s="2">
        <f>SUM(C2:C13)</f>
        <v>442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202"/>
  <sheetViews>
    <sheetView workbookViewId="0"/>
  </sheetViews>
  <sheetFormatPr baseColWidth="10" defaultRowHeight="14.4" x14ac:dyDescent="0.3"/>
  <cols>
    <col min="1" max="1" width="33.6640625" bestFit="1" customWidth="1"/>
    <col min="2" max="2" width="11.44140625" customWidth="1"/>
    <col min="3" max="3" width="24.6640625" bestFit="1" customWidth="1"/>
    <col min="4" max="4" width="14.6640625" style="2" customWidth="1"/>
  </cols>
  <sheetData>
    <row r="1" spans="1:4" s="3" customFormat="1" ht="31.2" x14ac:dyDescent="0.3">
      <c r="A1" s="36" t="s">
        <v>12</v>
      </c>
      <c r="B1" s="37" t="s">
        <v>16</v>
      </c>
      <c r="C1" s="36" t="s">
        <v>256</v>
      </c>
      <c r="D1" s="38" t="s">
        <v>218</v>
      </c>
    </row>
    <row r="2" spans="1:4" hidden="1" x14ac:dyDescent="0.3">
      <c r="A2" t="s">
        <v>11</v>
      </c>
      <c r="B2" s="1">
        <v>42385</v>
      </c>
      <c r="C2" t="s">
        <v>45</v>
      </c>
      <c r="D2" s="2">
        <v>2</v>
      </c>
    </row>
    <row r="3" spans="1:4" hidden="1" x14ac:dyDescent="0.3">
      <c r="A3" t="s">
        <v>11</v>
      </c>
      <c r="B3" s="1">
        <v>42385</v>
      </c>
      <c r="C3" t="s">
        <v>42</v>
      </c>
      <c r="D3" s="2">
        <v>3</v>
      </c>
    </row>
    <row r="4" spans="1:4" hidden="1" x14ac:dyDescent="0.3">
      <c r="A4" t="s">
        <v>11</v>
      </c>
      <c r="B4" s="1">
        <v>42385</v>
      </c>
      <c r="C4" t="s">
        <v>43</v>
      </c>
      <c r="D4" s="2">
        <v>1</v>
      </c>
    </row>
    <row r="5" spans="1:4" hidden="1" x14ac:dyDescent="0.3">
      <c r="A5" t="s">
        <v>11</v>
      </c>
      <c r="B5" s="1">
        <v>42385</v>
      </c>
      <c r="C5" t="s">
        <v>46</v>
      </c>
      <c r="D5" s="2">
        <v>1</v>
      </c>
    </row>
    <row r="6" spans="1:4" hidden="1" x14ac:dyDescent="0.3">
      <c r="A6" t="s">
        <v>11</v>
      </c>
      <c r="B6" s="1">
        <v>42385</v>
      </c>
      <c r="C6" t="s">
        <v>41</v>
      </c>
      <c r="D6" s="2">
        <v>2</v>
      </c>
    </row>
    <row r="7" spans="1:4" hidden="1" x14ac:dyDescent="0.3">
      <c r="A7" t="s">
        <v>11</v>
      </c>
      <c r="B7" s="1">
        <v>42385</v>
      </c>
      <c r="C7" t="s">
        <v>44</v>
      </c>
      <c r="D7" s="2">
        <v>2</v>
      </c>
    </row>
    <row r="8" spans="1:4" hidden="1" x14ac:dyDescent="0.3">
      <c r="A8" t="s">
        <v>11</v>
      </c>
      <c r="B8" s="1">
        <v>42452</v>
      </c>
      <c r="C8" t="s">
        <v>116</v>
      </c>
      <c r="D8" s="2">
        <v>3</v>
      </c>
    </row>
    <row r="9" spans="1:4" hidden="1" x14ac:dyDescent="0.3">
      <c r="A9" t="s">
        <v>11</v>
      </c>
      <c r="B9" s="1">
        <v>42452</v>
      </c>
      <c r="C9" t="s">
        <v>114</v>
      </c>
      <c r="D9" s="2">
        <v>3</v>
      </c>
    </row>
    <row r="10" spans="1:4" hidden="1" x14ac:dyDescent="0.3">
      <c r="A10" t="s">
        <v>11</v>
      </c>
      <c r="B10" s="1">
        <v>42452</v>
      </c>
      <c r="C10" t="s">
        <v>117</v>
      </c>
      <c r="D10" s="2">
        <v>2</v>
      </c>
    </row>
    <row r="11" spans="1:4" hidden="1" x14ac:dyDescent="0.3">
      <c r="A11" t="s">
        <v>11</v>
      </c>
      <c r="B11" s="1">
        <v>42452</v>
      </c>
      <c r="C11" t="s">
        <v>115</v>
      </c>
      <c r="D11" s="2">
        <v>2</v>
      </c>
    </row>
    <row r="12" spans="1:4" hidden="1" x14ac:dyDescent="0.3">
      <c r="A12" t="s">
        <v>11</v>
      </c>
      <c r="B12" s="1">
        <v>42452</v>
      </c>
      <c r="C12" t="s">
        <v>113</v>
      </c>
      <c r="D12" s="2">
        <v>1</v>
      </c>
    </row>
    <row r="13" spans="1:4" x14ac:dyDescent="0.3">
      <c r="A13" t="s">
        <v>11</v>
      </c>
      <c r="B13" s="1">
        <v>42553</v>
      </c>
      <c r="C13" t="s">
        <v>202</v>
      </c>
      <c r="D13" s="2">
        <v>2</v>
      </c>
    </row>
    <row r="14" spans="1:4" x14ac:dyDescent="0.3">
      <c r="A14" t="s">
        <v>11</v>
      </c>
      <c r="B14" s="1">
        <v>42553</v>
      </c>
      <c r="C14" t="s">
        <v>203</v>
      </c>
      <c r="D14" s="2">
        <v>2</v>
      </c>
    </row>
    <row r="15" spans="1:4" x14ac:dyDescent="0.3">
      <c r="A15" t="s">
        <v>11</v>
      </c>
      <c r="B15" s="1">
        <v>42553</v>
      </c>
      <c r="C15" t="s">
        <v>204</v>
      </c>
      <c r="D15" s="2">
        <v>4</v>
      </c>
    </row>
    <row r="16" spans="1:4" x14ac:dyDescent="0.3">
      <c r="A16" t="s">
        <v>11</v>
      </c>
      <c r="B16" s="1">
        <v>42565</v>
      </c>
      <c r="C16" t="s">
        <v>37</v>
      </c>
      <c r="D16" s="2">
        <v>1</v>
      </c>
    </row>
    <row r="17" spans="1:4" x14ac:dyDescent="0.3">
      <c r="A17" t="s">
        <v>11</v>
      </c>
      <c r="B17" s="1">
        <v>42565</v>
      </c>
      <c r="C17" t="s">
        <v>40</v>
      </c>
      <c r="D17" s="2">
        <v>1</v>
      </c>
    </row>
    <row r="18" spans="1:4" x14ac:dyDescent="0.3">
      <c r="A18" t="s">
        <v>11</v>
      </c>
      <c r="B18" s="1">
        <v>42565</v>
      </c>
      <c r="C18" t="s">
        <v>35</v>
      </c>
      <c r="D18" s="2">
        <v>1</v>
      </c>
    </row>
    <row r="19" spans="1:4" x14ac:dyDescent="0.3">
      <c r="A19" t="s">
        <v>11</v>
      </c>
      <c r="B19" s="1">
        <v>42565</v>
      </c>
      <c r="C19" t="s">
        <v>38</v>
      </c>
      <c r="D19" s="2">
        <v>3</v>
      </c>
    </row>
    <row r="20" spans="1:4" x14ac:dyDescent="0.3">
      <c r="A20" t="s">
        <v>11</v>
      </c>
      <c r="B20" s="1">
        <v>42565</v>
      </c>
      <c r="C20" t="s">
        <v>36</v>
      </c>
      <c r="D20" s="2">
        <v>4</v>
      </c>
    </row>
    <row r="21" spans="1:4" x14ac:dyDescent="0.3">
      <c r="A21" t="s">
        <v>11</v>
      </c>
      <c r="B21" s="1">
        <v>42565</v>
      </c>
      <c r="C21" t="s">
        <v>39</v>
      </c>
      <c r="D21" s="2">
        <v>2</v>
      </c>
    </row>
    <row r="22" spans="1:4" hidden="1" x14ac:dyDescent="0.3">
      <c r="A22" t="s">
        <v>11</v>
      </c>
      <c r="B22" s="1">
        <v>42707</v>
      </c>
      <c r="C22" t="s">
        <v>56</v>
      </c>
      <c r="D22" s="2">
        <v>2</v>
      </c>
    </row>
    <row r="23" spans="1:4" hidden="1" x14ac:dyDescent="0.3">
      <c r="A23" t="s">
        <v>11</v>
      </c>
      <c r="B23" s="1">
        <v>42707</v>
      </c>
      <c r="C23" t="s">
        <v>57</v>
      </c>
      <c r="D23" s="2">
        <v>1</v>
      </c>
    </row>
    <row r="24" spans="1:4" hidden="1" x14ac:dyDescent="0.3">
      <c r="A24" t="s">
        <v>11</v>
      </c>
      <c r="B24" s="1">
        <v>42707</v>
      </c>
      <c r="C24" t="s">
        <v>55</v>
      </c>
      <c r="D24" s="2">
        <v>3</v>
      </c>
    </row>
    <row r="25" spans="1:4" hidden="1" x14ac:dyDescent="0.3">
      <c r="A25" t="s">
        <v>11</v>
      </c>
      <c r="B25" s="1">
        <v>42707</v>
      </c>
      <c r="C25" t="s">
        <v>58</v>
      </c>
      <c r="D25" s="2">
        <v>4</v>
      </c>
    </row>
    <row r="26" spans="1:4" hidden="1" x14ac:dyDescent="0.3">
      <c r="A26" t="s">
        <v>8</v>
      </c>
      <c r="B26" s="1">
        <v>42395</v>
      </c>
      <c r="C26" t="s">
        <v>18</v>
      </c>
      <c r="D26" s="2">
        <v>2</v>
      </c>
    </row>
    <row r="27" spans="1:4" hidden="1" x14ac:dyDescent="0.3">
      <c r="A27" t="s">
        <v>8</v>
      </c>
      <c r="B27" s="1">
        <v>42395</v>
      </c>
      <c r="C27" t="s">
        <v>17</v>
      </c>
      <c r="D27" s="2">
        <v>3</v>
      </c>
    </row>
    <row r="28" spans="1:4" hidden="1" x14ac:dyDescent="0.3">
      <c r="A28" t="s">
        <v>8</v>
      </c>
      <c r="B28" s="1">
        <v>42395</v>
      </c>
      <c r="C28" t="s">
        <v>19</v>
      </c>
      <c r="D28" s="2">
        <v>4</v>
      </c>
    </row>
    <row r="29" spans="1:4" hidden="1" x14ac:dyDescent="0.3">
      <c r="A29" t="s">
        <v>8</v>
      </c>
      <c r="B29" s="1">
        <v>42426</v>
      </c>
      <c r="C29" t="s">
        <v>144</v>
      </c>
      <c r="D29" s="2">
        <v>1</v>
      </c>
    </row>
    <row r="30" spans="1:4" hidden="1" x14ac:dyDescent="0.3">
      <c r="A30" t="s">
        <v>8</v>
      </c>
      <c r="B30" s="1">
        <v>42426</v>
      </c>
      <c r="C30" t="s">
        <v>141</v>
      </c>
      <c r="D30" s="2">
        <v>3</v>
      </c>
    </row>
    <row r="31" spans="1:4" hidden="1" x14ac:dyDescent="0.3">
      <c r="A31" t="s">
        <v>8</v>
      </c>
      <c r="B31" s="1">
        <v>42426</v>
      </c>
      <c r="C31" t="s">
        <v>142</v>
      </c>
      <c r="D31" s="2">
        <v>4</v>
      </c>
    </row>
    <row r="32" spans="1:4" hidden="1" x14ac:dyDescent="0.3">
      <c r="A32" t="s">
        <v>8</v>
      </c>
      <c r="B32" s="1">
        <v>42426</v>
      </c>
      <c r="C32" t="s">
        <v>143</v>
      </c>
      <c r="D32" s="2">
        <v>1</v>
      </c>
    </row>
    <row r="33" spans="1:4" x14ac:dyDescent="0.3">
      <c r="A33" t="s">
        <v>8</v>
      </c>
      <c r="B33" s="1">
        <v>42573</v>
      </c>
      <c r="C33" t="s">
        <v>79</v>
      </c>
      <c r="D33" s="2">
        <v>1</v>
      </c>
    </row>
    <row r="34" spans="1:4" x14ac:dyDescent="0.3">
      <c r="A34" t="s">
        <v>8</v>
      </c>
      <c r="B34" s="1">
        <v>42573</v>
      </c>
      <c r="C34" t="s">
        <v>77</v>
      </c>
      <c r="D34" s="2">
        <v>1</v>
      </c>
    </row>
    <row r="35" spans="1:4" x14ac:dyDescent="0.3">
      <c r="A35" t="s">
        <v>8</v>
      </c>
      <c r="B35" s="1">
        <v>42573</v>
      </c>
      <c r="C35" t="s">
        <v>75</v>
      </c>
      <c r="D35" s="2">
        <v>4</v>
      </c>
    </row>
    <row r="36" spans="1:4" x14ac:dyDescent="0.3">
      <c r="A36" t="s">
        <v>8</v>
      </c>
      <c r="B36" s="1">
        <v>42573</v>
      </c>
      <c r="C36" t="s">
        <v>78</v>
      </c>
      <c r="D36" s="2">
        <v>3</v>
      </c>
    </row>
    <row r="37" spans="1:4" x14ac:dyDescent="0.3">
      <c r="A37" t="s">
        <v>8</v>
      </c>
      <c r="B37" s="1">
        <v>42573</v>
      </c>
      <c r="C37" t="s">
        <v>76</v>
      </c>
      <c r="D37" s="2">
        <v>2</v>
      </c>
    </row>
    <row r="38" spans="1:4" x14ac:dyDescent="0.3">
      <c r="A38" t="s">
        <v>8</v>
      </c>
      <c r="B38" s="1">
        <v>42602</v>
      </c>
      <c r="C38" t="s">
        <v>23</v>
      </c>
      <c r="D38" s="2">
        <v>2</v>
      </c>
    </row>
    <row r="39" spans="1:4" x14ac:dyDescent="0.3">
      <c r="A39" t="s">
        <v>8</v>
      </c>
      <c r="B39" s="1">
        <v>42602</v>
      </c>
      <c r="C39" t="s">
        <v>21</v>
      </c>
      <c r="D39" s="2">
        <v>4</v>
      </c>
    </row>
    <row r="40" spans="1:4" x14ac:dyDescent="0.3">
      <c r="A40" t="s">
        <v>8</v>
      </c>
      <c r="B40" s="1">
        <v>42602</v>
      </c>
      <c r="C40" t="s">
        <v>24</v>
      </c>
      <c r="D40" s="2">
        <v>1</v>
      </c>
    </row>
    <row r="41" spans="1:4" x14ac:dyDescent="0.3">
      <c r="A41" t="s">
        <v>8</v>
      </c>
      <c r="B41" s="1">
        <v>42602</v>
      </c>
      <c r="C41" t="s">
        <v>22</v>
      </c>
      <c r="D41" s="2">
        <v>3</v>
      </c>
    </row>
    <row r="42" spans="1:4" x14ac:dyDescent="0.3">
      <c r="A42" t="s">
        <v>8</v>
      </c>
      <c r="B42" s="1">
        <v>42602</v>
      </c>
      <c r="C42" t="s">
        <v>20</v>
      </c>
      <c r="D42" s="2">
        <v>1</v>
      </c>
    </row>
    <row r="43" spans="1:4" hidden="1" x14ac:dyDescent="0.3">
      <c r="A43" t="s">
        <v>8</v>
      </c>
      <c r="B43" s="1">
        <v>42680</v>
      </c>
      <c r="C43" t="s">
        <v>170</v>
      </c>
      <c r="D43" s="2">
        <v>4</v>
      </c>
    </row>
    <row r="44" spans="1:4" hidden="1" x14ac:dyDescent="0.3">
      <c r="A44" t="s">
        <v>8</v>
      </c>
      <c r="B44" s="1">
        <v>42680</v>
      </c>
      <c r="C44" t="s">
        <v>168</v>
      </c>
      <c r="D44" s="2">
        <v>2</v>
      </c>
    </row>
    <row r="45" spans="1:4" hidden="1" x14ac:dyDescent="0.3">
      <c r="A45" t="s">
        <v>8</v>
      </c>
      <c r="B45" s="1">
        <v>42680</v>
      </c>
      <c r="C45" t="s">
        <v>166</v>
      </c>
      <c r="D45" s="2">
        <v>3</v>
      </c>
    </row>
    <row r="46" spans="1:4" hidden="1" x14ac:dyDescent="0.3">
      <c r="A46" t="s">
        <v>8</v>
      </c>
      <c r="B46" s="1">
        <v>42680</v>
      </c>
      <c r="C46" t="s">
        <v>167</v>
      </c>
      <c r="D46" s="2">
        <v>1</v>
      </c>
    </row>
    <row r="47" spans="1:4" hidden="1" x14ac:dyDescent="0.3">
      <c r="A47" t="s">
        <v>8</v>
      </c>
      <c r="B47" s="1">
        <v>42680</v>
      </c>
      <c r="C47" t="s">
        <v>169</v>
      </c>
      <c r="D47" s="2">
        <v>2</v>
      </c>
    </row>
    <row r="48" spans="1:4" hidden="1" x14ac:dyDescent="0.3">
      <c r="A48" t="s">
        <v>8</v>
      </c>
      <c r="B48" s="1">
        <v>42724</v>
      </c>
      <c r="C48" t="s">
        <v>192</v>
      </c>
      <c r="D48" s="2">
        <v>1</v>
      </c>
    </row>
    <row r="49" spans="1:4" hidden="1" x14ac:dyDescent="0.3">
      <c r="A49" t="s">
        <v>8</v>
      </c>
      <c r="B49" s="1">
        <v>42724</v>
      </c>
      <c r="C49" t="s">
        <v>190</v>
      </c>
      <c r="D49" s="2">
        <v>1</v>
      </c>
    </row>
    <row r="50" spans="1:4" hidden="1" x14ac:dyDescent="0.3">
      <c r="A50" t="s">
        <v>8</v>
      </c>
      <c r="B50" s="1">
        <v>42724</v>
      </c>
      <c r="C50" t="s">
        <v>189</v>
      </c>
      <c r="D50" s="2">
        <v>2</v>
      </c>
    </row>
    <row r="51" spans="1:4" hidden="1" x14ac:dyDescent="0.3">
      <c r="A51" t="s">
        <v>8</v>
      </c>
      <c r="B51" s="1">
        <v>42724</v>
      </c>
      <c r="C51" t="s">
        <v>188</v>
      </c>
      <c r="D51" s="2">
        <v>4</v>
      </c>
    </row>
    <row r="52" spans="1:4" hidden="1" x14ac:dyDescent="0.3">
      <c r="A52" t="s">
        <v>8</v>
      </c>
      <c r="B52" s="1">
        <v>42724</v>
      </c>
      <c r="C52" t="s">
        <v>191</v>
      </c>
      <c r="D52" s="2">
        <v>1</v>
      </c>
    </row>
    <row r="53" spans="1:4" hidden="1" x14ac:dyDescent="0.3">
      <c r="A53" t="s">
        <v>9</v>
      </c>
      <c r="B53" s="1">
        <v>42378</v>
      </c>
      <c r="C53" t="s">
        <v>135</v>
      </c>
      <c r="D53" s="2">
        <v>2</v>
      </c>
    </row>
    <row r="54" spans="1:4" hidden="1" x14ac:dyDescent="0.3">
      <c r="A54" t="s">
        <v>9</v>
      </c>
      <c r="B54" s="1">
        <v>42378</v>
      </c>
      <c r="C54" t="s">
        <v>136</v>
      </c>
      <c r="D54" s="2">
        <v>2</v>
      </c>
    </row>
    <row r="55" spans="1:4" hidden="1" x14ac:dyDescent="0.3">
      <c r="A55" t="s">
        <v>9</v>
      </c>
      <c r="B55" s="1">
        <v>42378</v>
      </c>
      <c r="C55" t="s">
        <v>134</v>
      </c>
      <c r="D55" s="2">
        <v>4</v>
      </c>
    </row>
    <row r="56" spans="1:4" hidden="1" x14ac:dyDescent="0.3">
      <c r="A56" t="s">
        <v>9</v>
      </c>
      <c r="B56" s="1">
        <v>42378</v>
      </c>
      <c r="C56" t="s">
        <v>133</v>
      </c>
      <c r="D56" s="2">
        <v>4</v>
      </c>
    </row>
    <row r="57" spans="1:4" x14ac:dyDescent="0.3">
      <c r="A57" t="s">
        <v>9</v>
      </c>
      <c r="B57" s="1">
        <v>42586</v>
      </c>
      <c r="C57" t="s">
        <v>28</v>
      </c>
      <c r="D57" s="2">
        <v>1</v>
      </c>
    </row>
    <row r="58" spans="1:4" x14ac:dyDescent="0.3">
      <c r="A58" t="s">
        <v>9</v>
      </c>
      <c r="B58" s="1">
        <v>42586</v>
      </c>
      <c r="C58" t="s">
        <v>26</v>
      </c>
      <c r="D58" s="2">
        <v>4</v>
      </c>
    </row>
    <row r="59" spans="1:4" x14ac:dyDescent="0.3">
      <c r="A59" t="s">
        <v>9</v>
      </c>
      <c r="B59" s="1">
        <v>42586</v>
      </c>
      <c r="C59" t="s">
        <v>29</v>
      </c>
      <c r="D59" s="2">
        <v>1</v>
      </c>
    </row>
    <row r="60" spans="1:4" x14ac:dyDescent="0.3">
      <c r="A60" t="s">
        <v>9</v>
      </c>
      <c r="B60" s="1">
        <v>42586</v>
      </c>
      <c r="C60" t="s">
        <v>27</v>
      </c>
      <c r="D60" s="2">
        <v>3</v>
      </c>
    </row>
    <row r="61" spans="1:4" x14ac:dyDescent="0.3">
      <c r="A61" t="s">
        <v>9</v>
      </c>
      <c r="B61" s="1">
        <v>42586</v>
      </c>
      <c r="C61" t="s">
        <v>25</v>
      </c>
      <c r="D61" s="2">
        <v>1</v>
      </c>
    </row>
    <row r="62" spans="1:4" hidden="1" x14ac:dyDescent="0.3">
      <c r="A62" t="s">
        <v>9</v>
      </c>
      <c r="B62" s="1">
        <v>42650</v>
      </c>
      <c r="C62" t="s">
        <v>155</v>
      </c>
      <c r="D62" s="2">
        <v>3</v>
      </c>
    </row>
    <row r="63" spans="1:4" hidden="1" x14ac:dyDescent="0.3">
      <c r="A63" t="s">
        <v>9</v>
      </c>
      <c r="B63" s="1">
        <v>42650</v>
      </c>
      <c r="C63" t="s">
        <v>157</v>
      </c>
      <c r="D63" s="2">
        <v>3</v>
      </c>
    </row>
    <row r="64" spans="1:4" hidden="1" x14ac:dyDescent="0.3">
      <c r="A64" t="s">
        <v>9</v>
      </c>
      <c r="B64" s="1">
        <v>42650</v>
      </c>
      <c r="C64" t="s">
        <v>159</v>
      </c>
      <c r="D64" s="2">
        <v>2</v>
      </c>
    </row>
    <row r="65" spans="1:4" hidden="1" x14ac:dyDescent="0.3">
      <c r="A65" t="s">
        <v>9</v>
      </c>
      <c r="B65" s="1">
        <v>42650</v>
      </c>
      <c r="C65" t="s">
        <v>158</v>
      </c>
      <c r="D65" s="2">
        <v>1</v>
      </c>
    </row>
    <row r="66" spans="1:4" hidden="1" x14ac:dyDescent="0.3">
      <c r="A66" t="s">
        <v>9</v>
      </c>
      <c r="B66" s="1">
        <v>42650</v>
      </c>
      <c r="C66" t="s">
        <v>156</v>
      </c>
      <c r="D66" s="2">
        <v>3</v>
      </c>
    </row>
    <row r="67" spans="1:4" hidden="1" x14ac:dyDescent="0.3">
      <c r="A67" t="s">
        <v>9</v>
      </c>
      <c r="B67" s="1">
        <v>42707</v>
      </c>
      <c r="C67" t="s">
        <v>89</v>
      </c>
      <c r="D67" s="2">
        <v>3</v>
      </c>
    </row>
    <row r="68" spans="1:4" hidden="1" x14ac:dyDescent="0.3">
      <c r="A68" t="s">
        <v>9</v>
      </c>
      <c r="B68" s="1">
        <v>42707</v>
      </c>
      <c r="C68" t="s">
        <v>87</v>
      </c>
      <c r="D68" s="2">
        <v>1</v>
      </c>
    </row>
    <row r="69" spans="1:4" hidden="1" x14ac:dyDescent="0.3">
      <c r="A69" t="s">
        <v>9</v>
      </c>
      <c r="B69" s="1">
        <v>42707</v>
      </c>
      <c r="C69" t="s">
        <v>88</v>
      </c>
      <c r="D69" s="2">
        <v>4</v>
      </c>
    </row>
    <row r="70" spans="1:4" x14ac:dyDescent="0.3">
      <c r="A70" t="s">
        <v>4</v>
      </c>
      <c r="B70" s="1">
        <v>42554</v>
      </c>
      <c r="C70" t="s">
        <v>212</v>
      </c>
      <c r="D70" s="2">
        <v>3</v>
      </c>
    </row>
    <row r="71" spans="1:4" x14ac:dyDescent="0.3">
      <c r="A71" t="s">
        <v>4</v>
      </c>
      <c r="B71" s="1">
        <v>42554</v>
      </c>
      <c r="C71" t="s">
        <v>210</v>
      </c>
      <c r="D71" s="2">
        <v>2</v>
      </c>
    </row>
    <row r="72" spans="1:4" x14ac:dyDescent="0.3">
      <c r="A72" t="s">
        <v>4</v>
      </c>
      <c r="B72" s="1">
        <v>42554</v>
      </c>
      <c r="C72" t="s">
        <v>214</v>
      </c>
      <c r="D72" s="2">
        <v>1</v>
      </c>
    </row>
    <row r="73" spans="1:4" x14ac:dyDescent="0.3">
      <c r="A73" t="s">
        <v>4</v>
      </c>
      <c r="B73" s="1">
        <v>42554</v>
      </c>
      <c r="C73" t="s">
        <v>211</v>
      </c>
      <c r="D73" s="2">
        <v>2</v>
      </c>
    </row>
    <row r="74" spans="1:4" x14ac:dyDescent="0.3">
      <c r="A74" t="s">
        <v>4</v>
      </c>
      <c r="B74" s="1">
        <v>42554</v>
      </c>
      <c r="C74" t="s">
        <v>213</v>
      </c>
      <c r="D74" s="2">
        <v>2</v>
      </c>
    </row>
    <row r="75" spans="1:4" hidden="1" x14ac:dyDescent="0.3">
      <c r="A75" t="s">
        <v>4</v>
      </c>
      <c r="B75" s="1">
        <v>42630</v>
      </c>
      <c r="C75" t="s">
        <v>54</v>
      </c>
      <c r="D75" s="2">
        <v>1</v>
      </c>
    </row>
    <row r="76" spans="1:4" hidden="1" x14ac:dyDescent="0.3">
      <c r="A76" t="s">
        <v>4</v>
      </c>
      <c r="B76" s="1">
        <v>42630</v>
      </c>
      <c r="C76" t="s">
        <v>52</v>
      </c>
      <c r="D76" s="2">
        <v>2</v>
      </c>
    </row>
    <row r="77" spans="1:4" hidden="1" x14ac:dyDescent="0.3">
      <c r="A77" t="s">
        <v>4</v>
      </c>
      <c r="B77" s="1">
        <v>42630</v>
      </c>
      <c r="C77" t="s">
        <v>51</v>
      </c>
      <c r="D77" s="2">
        <v>2</v>
      </c>
    </row>
    <row r="78" spans="1:4" hidden="1" x14ac:dyDescent="0.3">
      <c r="A78" t="s">
        <v>4</v>
      </c>
      <c r="B78" s="1">
        <v>42630</v>
      </c>
      <c r="C78" t="s">
        <v>53</v>
      </c>
      <c r="D78" s="2">
        <v>3</v>
      </c>
    </row>
    <row r="79" spans="1:4" hidden="1" x14ac:dyDescent="0.3">
      <c r="A79" t="s">
        <v>10</v>
      </c>
      <c r="B79" s="1">
        <v>42490</v>
      </c>
      <c r="C79" t="s">
        <v>177</v>
      </c>
      <c r="D79" s="2">
        <v>3</v>
      </c>
    </row>
    <row r="80" spans="1:4" hidden="1" x14ac:dyDescent="0.3">
      <c r="A80" t="s">
        <v>10</v>
      </c>
      <c r="B80" s="1">
        <v>42490</v>
      </c>
      <c r="C80" t="s">
        <v>178</v>
      </c>
      <c r="D80" s="2">
        <v>1</v>
      </c>
    </row>
    <row r="81" spans="1:4" hidden="1" x14ac:dyDescent="0.3">
      <c r="A81" t="s">
        <v>10</v>
      </c>
      <c r="B81" s="1">
        <v>42490</v>
      </c>
      <c r="C81" t="s">
        <v>176</v>
      </c>
      <c r="D81" s="2">
        <v>4</v>
      </c>
    </row>
    <row r="82" spans="1:4" x14ac:dyDescent="0.3">
      <c r="A82" t="s">
        <v>10</v>
      </c>
      <c r="B82" s="1">
        <v>42527</v>
      </c>
      <c r="C82" t="s">
        <v>162</v>
      </c>
      <c r="D82" s="2">
        <v>1</v>
      </c>
    </row>
    <row r="83" spans="1:4" x14ac:dyDescent="0.3">
      <c r="A83" t="s">
        <v>10</v>
      </c>
      <c r="B83" s="1">
        <v>42527</v>
      </c>
      <c r="C83" t="s">
        <v>161</v>
      </c>
      <c r="D83" s="2">
        <v>1</v>
      </c>
    </row>
    <row r="84" spans="1:4" x14ac:dyDescent="0.3">
      <c r="A84" t="s">
        <v>10</v>
      </c>
      <c r="B84" s="1">
        <v>42527</v>
      </c>
      <c r="C84" t="s">
        <v>160</v>
      </c>
      <c r="D84" s="2">
        <v>1</v>
      </c>
    </row>
    <row r="85" spans="1:4" x14ac:dyDescent="0.3">
      <c r="A85" t="s">
        <v>10</v>
      </c>
      <c r="B85" s="1">
        <v>42527</v>
      </c>
      <c r="C85" t="s">
        <v>164</v>
      </c>
      <c r="D85" s="2">
        <v>1</v>
      </c>
    </row>
    <row r="86" spans="1:4" x14ac:dyDescent="0.3">
      <c r="A86" t="s">
        <v>10</v>
      </c>
      <c r="B86" s="1">
        <v>42527</v>
      </c>
      <c r="C86" t="s">
        <v>165</v>
      </c>
      <c r="D86" s="2">
        <v>3</v>
      </c>
    </row>
    <row r="87" spans="1:4" x14ac:dyDescent="0.3">
      <c r="A87" t="s">
        <v>10</v>
      </c>
      <c r="B87" s="1">
        <v>42527</v>
      </c>
      <c r="C87" t="s">
        <v>163</v>
      </c>
      <c r="D87" s="2">
        <v>1</v>
      </c>
    </row>
    <row r="88" spans="1:4" hidden="1" x14ac:dyDescent="0.3">
      <c r="A88" t="s">
        <v>10</v>
      </c>
      <c r="B88" s="1">
        <v>42658</v>
      </c>
      <c r="C88" t="s">
        <v>83</v>
      </c>
      <c r="D88" s="2">
        <v>2</v>
      </c>
    </row>
    <row r="89" spans="1:4" hidden="1" x14ac:dyDescent="0.3">
      <c r="A89" t="s">
        <v>10</v>
      </c>
      <c r="B89" s="1">
        <v>42658</v>
      </c>
      <c r="C89" t="s">
        <v>81</v>
      </c>
      <c r="D89" s="2">
        <v>4</v>
      </c>
    </row>
    <row r="90" spans="1:4" hidden="1" x14ac:dyDescent="0.3">
      <c r="A90" t="s">
        <v>10</v>
      </c>
      <c r="B90" s="1">
        <v>42658</v>
      </c>
      <c r="C90" t="s">
        <v>82</v>
      </c>
      <c r="D90" s="2">
        <v>1</v>
      </c>
    </row>
    <row r="91" spans="1:4" hidden="1" x14ac:dyDescent="0.3">
      <c r="A91" t="s">
        <v>10</v>
      </c>
      <c r="B91" s="1">
        <v>42658</v>
      </c>
      <c r="C91" t="s">
        <v>80</v>
      </c>
      <c r="D91" s="2">
        <v>4</v>
      </c>
    </row>
    <row r="92" spans="1:4" hidden="1" x14ac:dyDescent="0.3">
      <c r="A92" t="s">
        <v>0</v>
      </c>
      <c r="B92" s="1">
        <v>42394</v>
      </c>
      <c r="C92" t="s">
        <v>111</v>
      </c>
      <c r="D92" s="2">
        <v>4</v>
      </c>
    </row>
    <row r="93" spans="1:4" hidden="1" x14ac:dyDescent="0.3">
      <c r="A93" t="s">
        <v>0</v>
      </c>
      <c r="B93" s="1">
        <v>42394</v>
      </c>
      <c r="C93" t="s">
        <v>109</v>
      </c>
      <c r="D93" s="2">
        <v>2</v>
      </c>
    </row>
    <row r="94" spans="1:4" hidden="1" x14ac:dyDescent="0.3">
      <c r="A94" t="s">
        <v>0</v>
      </c>
      <c r="B94" s="1">
        <v>42394</v>
      </c>
      <c r="C94" t="s">
        <v>112</v>
      </c>
      <c r="D94" s="2">
        <v>1</v>
      </c>
    </row>
    <row r="95" spans="1:4" hidden="1" x14ac:dyDescent="0.3">
      <c r="A95" t="s">
        <v>0</v>
      </c>
      <c r="B95" s="1">
        <v>42394</v>
      </c>
      <c r="C95" t="s">
        <v>110</v>
      </c>
      <c r="D95" s="2">
        <v>1</v>
      </c>
    </row>
    <row r="96" spans="1:4" hidden="1" x14ac:dyDescent="0.3">
      <c r="A96" t="s">
        <v>0</v>
      </c>
      <c r="B96" s="1">
        <v>42471</v>
      </c>
      <c r="C96" t="s">
        <v>209</v>
      </c>
      <c r="D96" s="2">
        <v>3</v>
      </c>
    </row>
    <row r="97" spans="1:4" hidden="1" x14ac:dyDescent="0.3">
      <c r="A97" t="s">
        <v>0</v>
      </c>
      <c r="B97" s="1">
        <v>42471</v>
      </c>
      <c r="C97" t="s">
        <v>206</v>
      </c>
      <c r="D97" s="2">
        <v>3</v>
      </c>
    </row>
    <row r="98" spans="1:4" hidden="1" x14ac:dyDescent="0.3">
      <c r="A98" t="s">
        <v>0</v>
      </c>
      <c r="B98" s="1">
        <v>42471</v>
      </c>
      <c r="C98" t="s">
        <v>207</v>
      </c>
      <c r="D98" s="2">
        <v>1</v>
      </c>
    </row>
    <row r="99" spans="1:4" hidden="1" x14ac:dyDescent="0.3">
      <c r="A99" t="s">
        <v>0</v>
      </c>
      <c r="B99" s="1">
        <v>42471</v>
      </c>
      <c r="C99" t="s">
        <v>205</v>
      </c>
      <c r="D99" s="2">
        <v>1</v>
      </c>
    </row>
    <row r="100" spans="1:4" hidden="1" x14ac:dyDescent="0.3">
      <c r="A100" t="s">
        <v>0</v>
      </c>
      <c r="B100" s="1">
        <v>42471</v>
      </c>
      <c r="C100" t="s">
        <v>208</v>
      </c>
      <c r="D100" s="2">
        <v>2</v>
      </c>
    </row>
    <row r="101" spans="1:4" x14ac:dyDescent="0.3">
      <c r="A101" t="s">
        <v>0</v>
      </c>
      <c r="B101" s="1">
        <v>42597</v>
      </c>
      <c r="C101" t="s">
        <v>90</v>
      </c>
      <c r="D101" s="2">
        <v>3</v>
      </c>
    </row>
    <row r="102" spans="1:4" x14ac:dyDescent="0.3">
      <c r="A102" t="s">
        <v>0</v>
      </c>
      <c r="B102" s="1">
        <v>42597</v>
      </c>
      <c r="C102" t="s">
        <v>94</v>
      </c>
      <c r="D102" s="2">
        <v>1</v>
      </c>
    </row>
    <row r="103" spans="1:4" x14ac:dyDescent="0.3">
      <c r="A103" t="s">
        <v>0</v>
      </c>
      <c r="B103" s="1">
        <v>42597</v>
      </c>
      <c r="C103" t="s">
        <v>92</v>
      </c>
      <c r="D103" s="2">
        <v>4</v>
      </c>
    </row>
    <row r="104" spans="1:4" x14ac:dyDescent="0.3">
      <c r="A104" t="s">
        <v>0</v>
      </c>
      <c r="B104" s="1">
        <v>42597</v>
      </c>
      <c r="C104" t="s">
        <v>93</v>
      </c>
      <c r="D104" s="2">
        <v>3</v>
      </c>
    </row>
    <row r="105" spans="1:4" x14ac:dyDescent="0.3">
      <c r="A105" t="s">
        <v>0</v>
      </c>
      <c r="B105" s="1">
        <v>42597</v>
      </c>
      <c r="C105" t="s">
        <v>91</v>
      </c>
      <c r="D105" s="2">
        <v>1</v>
      </c>
    </row>
    <row r="106" spans="1:4" hidden="1" x14ac:dyDescent="0.3">
      <c r="A106" t="s">
        <v>0</v>
      </c>
      <c r="B106" s="1">
        <v>42719</v>
      </c>
      <c r="C106" t="s">
        <v>63</v>
      </c>
      <c r="D106" s="2">
        <v>1</v>
      </c>
    </row>
    <row r="107" spans="1:4" hidden="1" x14ac:dyDescent="0.3">
      <c r="A107" t="s">
        <v>0</v>
      </c>
      <c r="B107" s="1">
        <v>42719</v>
      </c>
      <c r="C107" t="s">
        <v>65</v>
      </c>
      <c r="D107" s="2">
        <v>2</v>
      </c>
    </row>
    <row r="108" spans="1:4" hidden="1" x14ac:dyDescent="0.3">
      <c r="A108" t="s">
        <v>0</v>
      </c>
      <c r="B108" s="1">
        <v>42719</v>
      </c>
      <c r="C108" t="s">
        <v>66</v>
      </c>
      <c r="D108" s="2">
        <v>3</v>
      </c>
    </row>
    <row r="109" spans="1:4" hidden="1" x14ac:dyDescent="0.3">
      <c r="A109" t="s">
        <v>0</v>
      </c>
      <c r="B109" s="1">
        <v>42719</v>
      </c>
      <c r="C109" t="s">
        <v>64</v>
      </c>
      <c r="D109" s="2">
        <v>2</v>
      </c>
    </row>
    <row r="110" spans="1:4" hidden="1" x14ac:dyDescent="0.3">
      <c r="A110" t="s">
        <v>3</v>
      </c>
      <c r="B110" s="1">
        <v>42425</v>
      </c>
      <c r="C110" t="s">
        <v>73</v>
      </c>
      <c r="D110" s="2">
        <v>2</v>
      </c>
    </row>
    <row r="111" spans="1:4" hidden="1" x14ac:dyDescent="0.3">
      <c r="A111" t="s">
        <v>3</v>
      </c>
      <c r="B111" s="1">
        <v>42425</v>
      </c>
      <c r="C111" t="s">
        <v>74</v>
      </c>
      <c r="D111" s="2">
        <v>1</v>
      </c>
    </row>
    <row r="112" spans="1:4" hidden="1" x14ac:dyDescent="0.3">
      <c r="A112" t="s">
        <v>3</v>
      </c>
      <c r="B112" s="1">
        <v>42425</v>
      </c>
      <c r="C112" t="s">
        <v>71</v>
      </c>
      <c r="D112" s="2">
        <v>3</v>
      </c>
    </row>
    <row r="113" spans="1:4" hidden="1" x14ac:dyDescent="0.3">
      <c r="A113" t="s">
        <v>3</v>
      </c>
      <c r="B113" s="1">
        <v>42425</v>
      </c>
      <c r="C113" t="s">
        <v>72</v>
      </c>
      <c r="D113" s="2">
        <v>2</v>
      </c>
    </row>
    <row r="114" spans="1:4" x14ac:dyDescent="0.3">
      <c r="A114" t="s">
        <v>3</v>
      </c>
      <c r="B114" s="1">
        <v>42597</v>
      </c>
      <c r="C114" t="s">
        <v>151</v>
      </c>
      <c r="D114" s="2">
        <v>3</v>
      </c>
    </row>
    <row r="115" spans="1:4" x14ac:dyDescent="0.3">
      <c r="A115" t="s">
        <v>3</v>
      </c>
      <c r="B115" s="1">
        <v>42597</v>
      </c>
      <c r="C115" t="s">
        <v>153</v>
      </c>
      <c r="D115" s="2">
        <v>1</v>
      </c>
    </row>
    <row r="116" spans="1:4" x14ac:dyDescent="0.3">
      <c r="A116" t="s">
        <v>3</v>
      </c>
      <c r="B116" s="1">
        <v>42597</v>
      </c>
      <c r="C116" t="s">
        <v>152</v>
      </c>
      <c r="D116" s="2">
        <v>4</v>
      </c>
    </row>
    <row r="117" spans="1:4" x14ac:dyDescent="0.3">
      <c r="A117" t="s">
        <v>3</v>
      </c>
      <c r="B117" s="1">
        <v>42597</v>
      </c>
      <c r="C117" t="s">
        <v>150</v>
      </c>
      <c r="D117" s="2">
        <v>1</v>
      </c>
    </row>
    <row r="118" spans="1:4" x14ac:dyDescent="0.3">
      <c r="A118" t="s">
        <v>3</v>
      </c>
      <c r="B118" s="1">
        <v>42597</v>
      </c>
      <c r="C118" t="s">
        <v>154</v>
      </c>
      <c r="D118" s="2">
        <v>1</v>
      </c>
    </row>
    <row r="119" spans="1:4" x14ac:dyDescent="0.3">
      <c r="A119" t="s">
        <v>3</v>
      </c>
      <c r="B119" s="1">
        <v>42600</v>
      </c>
      <c r="C119" t="s">
        <v>127</v>
      </c>
      <c r="D119" s="2">
        <v>2</v>
      </c>
    </row>
    <row r="120" spans="1:4" x14ac:dyDescent="0.3">
      <c r="A120" t="s">
        <v>3</v>
      </c>
      <c r="B120" s="1">
        <v>42600</v>
      </c>
      <c r="C120" t="s">
        <v>125</v>
      </c>
      <c r="D120" s="2">
        <v>3</v>
      </c>
    </row>
    <row r="121" spans="1:4" x14ac:dyDescent="0.3">
      <c r="A121" t="s">
        <v>3</v>
      </c>
      <c r="B121" s="1">
        <v>42600</v>
      </c>
      <c r="C121" t="s">
        <v>128</v>
      </c>
      <c r="D121" s="2">
        <v>1</v>
      </c>
    </row>
    <row r="122" spans="1:4" x14ac:dyDescent="0.3">
      <c r="A122" t="s">
        <v>3</v>
      </c>
      <c r="B122" s="1">
        <v>42600</v>
      </c>
      <c r="C122" t="s">
        <v>124</v>
      </c>
      <c r="D122" s="2">
        <v>4</v>
      </c>
    </row>
    <row r="123" spans="1:4" x14ac:dyDescent="0.3">
      <c r="A123" t="s">
        <v>3</v>
      </c>
      <c r="B123" s="1">
        <v>42600</v>
      </c>
      <c r="C123" t="s">
        <v>126</v>
      </c>
      <c r="D123" s="2">
        <v>1</v>
      </c>
    </row>
    <row r="124" spans="1:4" hidden="1" x14ac:dyDescent="0.3">
      <c r="A124" t="s">
        <v>3</v>
      </c>
      <c r="B124" s="1">
        <v>42710</v>
      </c>
      <c r="C124" t="s">
        <v>217</v>
      </c>
      <c r="D124" s="2">
        <v>2</v>
      </c>
    </row>
    <row r="125" spans="1:4" hidden="1" x14ac:dyDescent="0.3">
      <c r="A125" t="s">
        <v>3</v>
      </c>
      <c r="B125" s="1">
        <v>42710</v>
      </c>
      <c r="C125" t="s">
        <v>216</v>
      </c>
      <c r="D125" s="2">
        <v>3</v>
      </c>
    </row>
    <row r="126" spans="1:4" hidden="1" x14ac:dyDescent="0.3">
      <c r="A126" t="s">
        <v>3</v>
      </c>
      <c r="B126" s="1">
        <v>42710</v>
      </c>
      <c r="C126" t="s">
        <v>215</v>
      </c>
      <c r="D126" s="2">
        <v>4</v>
      </c>
    </row>
    <row r="127" spans="1:4" hidden="1" x14ac:dyDescent="0.3">
      <c r="A127" t="s">
        <v>2</v>
      </c>
      <c r="B127" s="1">
        <v>42383</v>
      </c>
      <c r="C127" t="s">
        <v>193</v>
      </c>
      <c r="D127" s="2">
        <v>1</v>
      </c>
    </row>
    <row r="128" spans="1:4" hidden="1" x14ac:dyDescent="0.3">
      <c r="A128" t="s">
        <v>2</v>
      </c>
      <c r="B128" s="1">
        <v>42383</v>
      </c>
      <c r="C128" t="s">
        <v>196</v>
      </c>
      <c r="D128" s="2">
        <v>1</v>
      </c>
    </row>
    <row r="129" spans="1:4" hidden="1" x14ac:dyDescent="0.3">
      <c r="A129" t="s">
        <v>2</v>
      </c>
      <c r="B129" s="1">
        <v>42383</v>
      </c>
      <c r="C129" t="s">
        <v>194</v>
      </c>
      <c r="D129" s="2">
        <v>3</v>
      </c>
    </row>
    <row r="130" spans="1:4" hidden="1" x14ac:dyDescent="0.3">
      <c r="A130" t="s">
        <v>2</v>
      </c>
      <c r="B130" s="1">
        <v>42383</v>
      </c>
      <c r="C130" t="s">
        <v>195</v>
      </c>
      <c r="D130" s="2">
        <v>3</v>
      </c>
    </row>
    <row r="131" spans="1:4" hidden="1" x14ac:dyDescent="0.3">
      <c r="A131" t="s">
        <v>2</v>
      </c>
      <c r="B131" s="1">
        <v>42387</v>
      </c>
      <c r="C131" t="s">
        <v>180</v>
      </c>
      <c r="D131" s="2">
        <v>2</v>
      </c>
    </row>
    <row r="132" spans="1:4" hidden="1" x14ac:dyDescent="0.3">
      <c r="A132" t="s">
        <v>2</v>
      </c>
      <c r="B132" s="1">
        <v>42387</v>
      </c>
      <c r="C132" t="s">
        <v>182</v>
      </c>
      <c r="D132" s="2">
        <v>2</v>
      </c>
    </row>
    <row r="133" spans="1:4" hidden="1" x14ac:dyDescent="0.3">
      <c r="A133" t="s">
        <v>2</v>
      </c>
      <c r="B133" s="1">
        <v>42387</v>
      </c>
      <c r="C133" t="s">
        <v>181</v>
      </c>
      <c r="D133" s="2">
        <v>2</v>
      </c>
    </row>
    <row r="134" spans="1:4" hidden="1" x14ac:dyDescent="0.3">
      <c r="A134" t="s">
        <v>2</v>
      </c>
      <c r="B134" s="1">
        <v>42387</v>
      </c>
      <c r="C134" t="s">
        <v>179</v>
      </c>
      <c r="D134" s="2">
        <v>2</v>
      </c>
    </row>
    <row r="135" spans="1:4" hidden="1" x14ac:dyDescent="0.3">
      <c r="A135" t="s">
        <v>2</v>
      </c>
      <c r="B135" s="1">
        <v>42412</v>
      </c>
      <c r="C135" t="s">
        <v>69</v>
      </c>
      <c r="D135" s="2">
        <v>1</v>
      </c>
    </row>
    <row r="136" spans="1:4" hidden="1" x14ac:dyDescent="0.3">
      <c r="A136" t="s">
        <v>2</v>
      </c>
      <c r="B136" s="1">
        <v>42412</v>
      </c>
      <c r="C136" t="s">
        <v>68</v>
      </c>
      <c r="D136" s="2">
        <v>3</v>
      </c>
    </row>
    <row r="137" spans="1:4" hidden="1" x14ac:dyDescent="0.3">
      <c r="A137" t="s">
        <v>2</v>
      </c>
      <c r="B137" s="1">
        <v>42412</v>
      </c>
      <c r="C137" t="s">
        <v>70</v>
      </c>
      <c r="D137" s="2">
        <v>3</v>
      </c>
    </row>
    <row r="138" spans="1:4" hidden="1" x14ac:dyDescent="0.3">
      <c r="A138" t="s">
        <v>2</v>
      </c>
      <c r="B138" s="1">
        <v>42412</v>
      </c>
      <c r="C138" t="s">
        <v>67</v>
      </c>
      <c r="D138" s="2">
        <v>2</v>
      </c>
    </row>
    <row r="139" spans="1:4" x14ac:dyDescent="0.3">
      <c r="A139" t="s">
        <v>2</v>
      </c>
      <c r="B139" s="1">
        <v>42571</v>
      </c>
      <c r="C139" t="s">
        <v>101</v>
      </c>
      <c r="D139" s="2">
        <v>4</v>
      </c>
    </row>
    <row r="140" spans="1:4" x14ac:dyDescent="0.3">
      <c r="A140" t="s">
        <v>2</v>
      </c>
      <c r="B140" s="1">
        <v>42571</v>
      </c>
      <c r="C140" t="s">
        <v>103</v>
      </c>
      <c r="D140" s="2">
        <v>2</v>
      </c>
    </row>
    <row r="141" spans="1:4" x14ac:dyDescent="0.3">
      <c r="A141" t="s">
        <v>2</v>
      </c>
      <c r="B141" s="1">
        <v>42571</v>
      </c>
      <c r="C141" t="s">
        <v>104</v>
      </c>
      <c r="D141" s="2">
        <v>1</v>
      </c>
    </row>
    <row r="142" spans="1:4" x14ac:dyDescent="0.3">
      <c r="A142" t="s">
        <v>2</v>
      </c>
      <c r="B142" s="1">
        <v>42571</v>
      </c>
      <c r="C142" t="s">
        <v>102</v>
      </c>
      <c r="D142" s="2">
        <v>1</v>
      </c>
    </row>
    <row r="143" spans="1:4" x14ac:dyDescent="0.3">
      <c r="A143" t="s">
        <v>2</v>
      </c>
      <c r="B143" s="1">
        <v>42605</v>
      </c>
      <c r="C143" t="s">
        <v>86</v>
      </c>
      <c r="D143" s="2">
        <v>4</v>
      </c>
    </row>
    <row r="144" spans="1:4" x14ac:dyDescent="0.3">
      <c r="A144" t="s">
        <v>2</v>
      </c>
      <c r="B144" s="1">
        <v>42605</v>
      </c>
      <c r="C144" t="s">
        <v>85</v>
      </c>
      <c r="D144" s="2">
        <v>2</v>
      </c>
    </row>
    <row r="145" spans="1:4" x14ac:dyDescent="0.3">
      <c r="A145" t="s">
        <v>2</v>
      </c>
      <c r="B145" s="1">
        <v>42605</v>
      </c>
      <c r="C145" t="s">
        <v>84</v>
      </c>
      <c r="D145" s="2">
        <v>4</v>
      </c>
    </row>
    <row r="146" spans="1:4" hidden="1" x14ac:dyDescent="0.3">
      <c r="A146" t="s">
        <v>2</v>
      </c>
      <c r="B146" s="1">
        <v>42630</v>
      </c>
      <c r="C146" t="s">
        <v>30</v>
      </c>
      <c r="D146" s="2">
        <v>2</v>
      </c>
    </row>
    <row r="147" spans="1:4" hidden="1" x14ac:dyDescent="0.3">
      <c r="A147" t="s">
        <v>2</v>
      </c>
      <c r="B147" s="1">
        <v>42630</v>
      </c>
      <c r="C147" t="s">
        <v>31</v>
      </c>
      <c r="D147" s="2">
        <v>1</v>
      </c>
    </row>
    <row r="148" spans="1:4" hidden="1" x14ac:dyDescent="0.3">
      <c r="A148" t="s">
        <v>2</v>
      </c>
      <c r="B148" s="1">
        <v>42630</v>
      </c>
      <c r="C148" t="s">
        <v>34</v>
      </c>
      <c r="D148" s="2">
        <v>1</v>
      </c>
    </row>
    <row r="149" spans="1:4" hidden="1" x14ac:dyDescent="0.3">
      <c r="A149" t="s">
        <v>2</v>
      </c>
      <c r="B149" s="1">
        <v>42630</v>
      </c>
      <c r="C149" t="s">
        <v>33</v>
      </c>
      <c r="D149" s="2">
        <v>3</v>
      </c>
    </row>
    <row r="150" spans="1:4" hidden="1" x14ac:dyDescent="0.3">
      <c r="A150" t="s">
        <v>2</v>
      </c>
      <c r="B150" s="1">
        <v>42630</v>
      </c>
      <c r="C150" t="s">
        <v>32</v>
      </c>
      <c r="D150" s="2">
        <v>3</v>
      </c>
    </row>
    <row r="151" spans="1:4" hidden="1" x14ac:dyDescent="0.3">
      <c r="A151" t="s">
        <v>2</v>
      </c>
      <c r="B151" s="1">
        <v>42705</v>
      </c>
      <c r="C151" t="s">
        <v>129</v>
      </c>
      <c r="D151" s="2">
        <v>2</v>
      </c>
    </row>
    <row r="152" spans="1:4" hidden="1" x14ac:dyDescent="0.3">
      <c r="A152" t="s">
        <v>2</v>
      </c>
      <c r="B152" s="1">
        <v>42705</v>
      </c>
      <c r="C152" t="s">
        <v>130</v>
      </c>
      <c r="D152" s="2">
        <v>3</v>
      </c>
    </row>
    <row r="153" spans="1:4" hidden="1" x14ac:dyDescent="0.3">
      <c r="A153" t="s">
        <v>2</v>
      </c>
      <c r="B153" s="1">
        <v>42705</v>
      </c>
      <c r="C153" t="s">
        <v>131</v>
      </c>
      <c r="D153" s="2">
        <v>4</v>
      </c>
    </row>
    <row r="154" spans="1:4" hidden="1" x14ac:dyDescent="0.3">
      <c r="A154" t="s">
        <v>2</v>
      </c>
      <c r="B154" s="1">
        <v>42705</v>
      </c>
      <c r="C154" t="s">
        <v>132</v>
      </c>
      <c r="D154" s="2">
        <v>1</v>
      </c>
    </row>
    <row r="155" spans="1:4" hidden="1" x14ac:dyDescent="0.3">
      <c r="A155" t="s">
        <v>6</v>
      </c>
      <c r="B155" s="1">
        <v>42675</v>
      </c>
      <c r="C155" t="s">
        <v>95</v>
      </c>
      <c r="D155" s="2">
        <v>1</v>
      </c>
    </row>
    <row r="156" spans="1:4" hidden="1" x14ac:dyDescent="0.3">
      <c r="A156" t="s">
        <v>6</v>
      </c>
      <c r="B156" s="1">
        <v>42675</v>
      </c>
      <c r="C156" t="s">
        <v>100</v>
      </c>
      <c r="D156" s="2">
        <v>4</v>
      </c>
    </row>
    <row r="157" spans="1:4" hidden="1" x14ac:dyDescent="0.3">
      <c r="A157" t="s">
        <v>6</v>
      </c>
      <c r="B157" s="1">
        <v>42675</v>
      </c>
      <c r="C157" t="s">
        <v>97</v>
      </c>
      <c r="D157" s="2">
        <v>4</v>
      </c>
    </row>
    <row r="158" spans="1:4" hidden="1" x14ac:dyDescent="0.3">
      <c r="A158" t="s">
        <v>6</v>
      </c>
      <c r="B158" s="1">
        <v>42675</v>
      </c>
      <c r="C158" t="s">
        <v>96</v>
      </c>
      <c r="D158" s="2">
        <v>1</v>
      </c>
    </row>
    <row r="159" spans="1:4" hidden="1" x14ac:dyDescent="0.3">
      <c r="A159" t="s">
        <v>6</v>
      </c>
      <c r="B159" s="1">
        <v>42675</v>
      </c>
      <c r="C159" t="s">
        <v>99</v>
      </c>
      <c r="D159" s="2">
        <v>1</v>
      </c>
    </row>
    <row r="160" spans="1:4" hidden="1" x14ac:dyDescent="0.3">
      <c r="A160" t="s">
        <v>6</v>
      </c>
      <c r="B160" s="1">
        <v>42675</v>
      </c>
      <c r="C160" t="s">
        <v>98</v>
      </c>
      <c r="D160" s="2">
        <v>1</v>
      </c>
    </row>
    <row r="161" spans="1:4" hidden="1" x14ac:dyDescent="0.3">
      <c r="A161" t="s">
        <v>6</v>
      </c>
      <c r="B161" s="1">
        <v>42720</v>
      </c>
      <c r="C161" t="s">
        <v>139</v>
      </c>
      <c r="D161" s="2">
        <v>2</v>
      </c>
    </row>
    <row r="162" spans="1:4" hidden="1" x14ac:dyDescent="0.3">
      <c r="A162" t="s">
        <v>6</v>
      </c>
      <c r="B162" s="1">
        <v>42720</v>
      </c>
      <c r="C162" t="s">
        <v>140</v>
      </c>
      <c r="D162" s="2">
        <v>1</v>
      </c>
    </row>
    <row r="163" spans="1:4" hidden="1" x14ac:dyDescent="0.3">
      <c r="A163" t="s">
        <v>6</v>
      </c>
      <c r="B163" s="1">
        <v>42720</v>
      </c>
      <c r="C163" t="s">
        <v>138</v>
      </c>
      <c r="D163" s="2">
        <v>2</v>
      </c>
    </row>
    <row r="164" spans="1:4" hidden="1" x14ac:dyDescent="0.3">
      <c r="A164" t="s">
        <v>6</v>
      </c>
      <c r="B164" s="1">
        <v>42720</v>
      </c>
      <c r="C164" t="s">
        <v>137</v>
      </c>
      <c r="D164" s="2">
        <v>4</v>
      </c>
    </row>
    <row r="165" spans="1:4" hidden="1" x14ac:dyDescent="0.3">
      <c r="A165" t="s">
        <v>7</v>
      </c>
      <c r="B165" s="1">
        <v>42680</v>
      </c>
      <c r="C165" t="s">
        <v>122</v>
      </c>
      <c r="D165" s="2">
        <v>3</v>
      </c>
    </row>
    <row r="166" spans="1:4" hidden="1" x14ac:dyDescent="0.3">
      <c r="A166" t="s">
        <v>7</v>
      </c>
      <c r="B166" s="1">
        <v>42680</v>
      </c>
      <c r="C166" t="s">
        <v>121</v>
      </c>
      <c r="D166" s="2">
        <v>1</v>
      </c>
    </row>
    <row r="167" spans="1:4" hidden="1" x14ac:dyDescent="0.3">
      <c r="A167" t="s">
        <v>7</v>
      </c>
      <c r="B167" s="1">
        <v>42680</v>
      </c>
      <c r="C167" t="s">
        <v>123</v>
      </c>
      <c r="D167" s="2">
        <v>1</v>
      </c>
    </row>
    <row r="168" spans="1:4" hidden="1" x14ac:dyDescent="0.3">
      <c r="A168" t="s">
        <v>7</v>
      </c>
      <c r="B168" s="1">
        <v>42680</v>
      </c>
      <c r="C168" t="s">
        <v>120</v>
      </c>
      <c r="D168" s="2">
        <v>1</v>
      </c>
    </row>
    <row r="169" spans="1:4" hidden="1" x14ac:dyDescent="0.3">
      <c r="A169" t="s">
        <v>7</v>
      </c>
      <c r="B169" s="1">
        <v>42680</v>
      </c>
      <c r="C169" t="s">
        <v>118</v>
      </c>
      <c r="D169" s="2">
        <v>2</v>
      </c>
    </row>
    <row r="170" spans="1:4" hidden="1" x14ac:dyDescent="0.3">
      <c r="A170" t="s">
        <v>7</v>
      </c>
      <c r="B170" s="1">
        <v>42680</v>
      </c>
      <c r="C170" t="s">
        <v>119</v>
      </c>
      <c r="D170" s="2">
        <v>4</v>
      </c>
    </row>
    <row r="171" spans="1:4" hidden="1" x14ac:dyDescent="0.3">
      <c r="A171" t="s">
        <v>7</v>
      </c>
      <c r="B171" s="1">
        <v>42715</v>
      </c>
      <c r="C171" t="s">
        <v>50</v>
      </c>
      <c r="D171" s="2">
        <v>1</v>
      </c>
    </row>
    <row r="172" spans="1:4" hidden="1" x14ac:dyDescent="0.3">
      <c r="A172" t="s">
        <v>7</v>
      </c>
      <c r="B172" s="1">
        <v>42715</v>
      </c>
      <c r="C172" t="s">
        <v>49</v>
      </c>
      <c r="D172" s="2">
        <v>4</v>
      </c>
    </row>
    <row r="173" spans="1:4" hidden="1" x14ac:dyDescent="0.3">
      <c r="A173" t="s">
        <v>7</v>
      </c>
      <c r="B173" s="1">
        <v>42715</v>
      </c>
      <c r="C173" t="s">
        <v>48</v>
      </c>
      <c r="D173" s="2">
        <v>3</v>
      </c>
    </row>
    <row r="174" spans="1:4" hidden="1" x14ac:dyDescent="0.3">
      <c r="A174" t="s">
        <v>7</v>
      </c>
      <c r="B174" s="1">
        <v>42715</v>
      </c>
      <c r="C174" t="s">
        <v>47</v>
      </c>
      <c r="D174" s="2">
        <v>3</v>
      </c>
    </row>
    <row r="175" spans="1:4" hidden="1" x14ac:dyDescent="0.3">
      <c r="A175" t="s">
        <v>5</v>
      </c>
      <c r="B175" s="1">
        <v>42403</v>
      </c>
      <c r="C175" t="s">
        <v>107</v>
      </c>
      <c r="D175" s="2">
        <v>1</v>
      </c>
    </row>
    <row r="176" spans="1:4" hidden="1" x14ac:dyDescent="0.3">
      <c r="A176" t="s">
        <v>5</v>
      </c>
      <c r="B176" s="1">
        <v>42403</v>
      </c>
      <c r="C176" t="s">
        <v>106</v>
      </c>
      <c r="D176" s="2">
        <v>2</v>
      </c>
    </row>
    <row r="177" spans="1:4" hidden="1" x14ac:dyDescent="0.3">
      <c r="A177" t="s">
        <v>5</v>
      </c>
      <c r="B177" s="1">
        <v>42403</v>
      </c>
      <c r="C177" t="s">
        <v>108</v>
      </c>
      <c r="D177" s="2">
        <v>3</v>
      </c>
    </row>
    <row r="178" spans="1:4" hidden="1" x14ac:dyDescent="0.3">
      <c r="A178" t="s">
        <v>5</v>
      </c>
      <c r="B178" s="1">
        <v>42403</v>
      </c>
      <c r="C178" t="s">
        <v>105</v>
      </c>
      <c r="D178" s="2">
        <v>3</v>
      </c>
    </row>
    <row r="179" spans="1:4" hidden="1" x14ac:dyDescent="0.3">
      <c r="A179" t="s">
        <v>5</v>
      </c>
      <c r="B179" s="1">
        <v>42444</v>
      </c>
      <c r="C179" t="s">
        <v>199</v>
      </c>
      <c r="D179" s="2">
        <v>4</v>
      </c>
    </row>
    <row r="180" spans="1:4" hidden="1" x14ac:dyDescent="0.3">
      <c r="A180" t="s">
        <v>5</v>
      </c>
      <c r="B180" s="1">
        <v>42444</v>
      </c>
      <c r="C180" t="s">
        <v>201</v>
      </c>
      <c r="D180" s="2">
        <v>1</v>
      </c>
    </row>
    <row r="181" spans="1:4" hidden="1" x14ac:dyDescent="0.3">
      <c r="A181" t="s">
        <v>5</v>
      </c>
      <c r="B181" s="1">
        <v>42444</v>
      </c>
      <c r="C181" t="s">
        <v>200</v>
      </c>
      <c r="D181" s="2">
        <v>1</v>
      </c>
    </row>
    <row r="182" spans="1:4" hidden="1" x14ac:dyDescent="0.3">
      <c r="A182" t="s">
        <v>5</v>
      </c>
      <c r="B182" s="1">
        <v>42444</v>
      </c>
      <c r="C182" t="s">
        <v>198</v>
      </c>
      <c r="D182" s="2">
        <v>1</v>
      </c>
    </row>
    <row r="183" spans="1:4" hidden="1" x14ac:dyDescent="0.3">
      <c r="A183" t="s">
        <v>5</v>
      </c>
      <c r="B183" s="1">
        <v>42444</v>
      </c>
      <c r="C183" t="s">
        <v>197</v>
      </c>
      <c r="D183" s="2">
        <v>1</v>
      </c>
    </row>
    <row r="184" spans="1:4" hidden="1" x14ac:dyDescent="0.3">
      <c r="A184" t="s">
        <v>5</v>
      </c>
      <c r="B184" s="1">
        <v>42660</v>
      </c>
      <c r="C184" t="s">
        <v>172</v>
      </c>
      <c r="D184" s="2">
        <v>2</v>
      </c>
    </row>
    <row r="185" spans="1:4" hidden="1" x14ac:dyDescent="0.3">
      <c r="A185" t="s">
        <v>5</v>
      </c>
      <c r="B185" s="1">
        <v>42660</v>
      </c>
      <c r="C185" t="s">
        <v>175</v>
      </c>
      <c r="D185" s="2">
        <v>3</v>
      </c>
    </row>
    <row r="186" spans="1:4" hidden="1" x14ac:dyDescent="0.3">
      <c r="A186" t="s">
        <v>5</v>
      </c>
      <c r="B186" s="1">
        <v>42660</v>
      </c>
      <c r="C186" t="s">
        <v>173</v>
      </c>
      <c r="D186" s="2">
        <v>1</v>
      </c>
    </row>
    <row r="187" spans="1:4" hidden="1" x14ac:dyDescent="0.3">
      <c r="A187" t="s">
        <v>5</v>
      </c>
      <c r="B187" s="1">
        <v>42660</v>
      </c>
      <c r="C187" t="s">
        <v>174</v>
      </c>
      <c r="D187" s="2">
        <v>1</v>
      </c>
    </row>
    <row r="188" spans="1:4" hidden="1" x14ac:dyDescent="0.3">
      <c r="A188" t="s">
        <v>5</v>
      </c>
      <c r="B188" s="1">
        <v>42660</v>
      </c>
      <c r="C188" t="s">
        <v>171</v>
      </c>
      <c r="D188" s="2">
        <v>2</v>
      </c>
    </row>
    <row r="189" spans="1:4" hidden="1" x14ac:dyDescent="0.3">
      <c r="A189" t="s">
        <v>1</v>
      </c>
      <c r="B189" s="1">
        <v>42391</v>
      </c>
      <c r="C189" t="s">
        <v>185</v>
      </c>
      <c r="D189" s="2">
        <v>4</v>
      </c>
    </row>
    <row r="190" spans="1:4" hidden="1" x14ac:dyDescent="0.3">
      <c r="A190" t="s">
        <v>1</v>
      </c>
      <c r="B190" s="1">
        <v>42391</v>
      </c>
      <c r="C190" t="s">
        <v>186</v>
      </c>
      <c r="D190" s="2">
        <v>2</v>
      </c>
    </row>
    <row r="191" spans="1:4" hidden="1" x14ac:dyDescent="0.3">
      <c r="A191" t="s">
        <v>1</v>
      </c>
      <c r="B191" s="1">
        <v>42391</v>
      </c>
      <c r="C191" t="s">
        <v>183</v>
      </c>
      <c r="D191" s="2">
        <v>1</v>
      </c>
    </row>
    <row r="192" spans="1:4" hidden="1" x14ac:dyDescent="0.3">
      <c r="A192" t="s">
        <v>1</v>
      </c>
      <c r="B192" s="1">
        <v>42391</v>
      </c>
      <c r="C192" t="s">
        <v>187</v>
      </c>
      <c r="D192" s="2">
        <v>1</v>
      </c>
    </row>
    <row r="193" spans="1:4" hidden="1" x14ac:dyDescent="0.3">
      <c r="A193" t="s">
        <v>1</v>
      </c>
      <c r="B193" s="1">
        <v>42391</v>
      </c>
      <c r="C193" t="s">
        <v>184</v>
      </c>
      <c r="D193" s="2">
        <v>4</v>
      </c>
    </row>
    <row r="194" spans="1:4" x14ac:dyDescent="0.3">
      <c r="A194" t="s">
        <v>1</v>
      </c>
      <c r="B194" s="1">
        <v>42563</v>
      </c>
      <c r="C194" t="s">
        <v>60</v>
      </c>
      <c r="D194" s="2">
        <v>1</v>
      </c>
    </row>
    <row r="195" spans="1:4" x14ac:dyDescent="0.3">
      <c r="A195" t="s">
        <v>1</v>
      </c>
      <c r="B195" s="1">
        <v>42563</v>
      </c>
      <c r="C195" t="s">
        <v>59</v>
      </c>
      <c r="D195" s="2">
        <v>1</v>
      </c>
    </row>
    <row r="196" spans="1:4" x14ac:dyDescent="0.3">
      <c r="A196" t="s">
        <v>1</v>
      </c>
      <c r="B196" s="1">
        <v>42563</v>
      </c>
      <c r="C196" t="s">
        <v>62</v>
      </c>
      <c r="D196" s="2">
        <v>4</v>
      </c>
    </row>
    <row r="197" spans="1:4" x14ac:dyDescent="0.3">
      <c r="A197" t="s">
        <v>1</v>
      </c>
      <c r="B197" s="1">
        <v>42563</v>
      </c>
      <c r="C197" t="s">
        <v>61</v>
      </c>
      <c r="D197" s="2">
        <v>4</v>
      </c>
    </row>
    <row r="198" spans="1:4" hidden="1" x14ac:dyDescent="0.3">
      <c r="A198" t="s">
        <v>1</v>
      </c>
      <c r="B198" s="1">
        <v>42707</v>
      </c>
      <c r="C198" t="s">
        <v>145</v>
      </c>
      <c r="D198" s="2">
        <v>3</v>
      </c>
    </row>
    <row r="199" spans="1:4" hidden="1" x14ac:dyDescent="0.3">
      <c r="A199" t="s">
        <v>1</v>
      </c>
      <c r="B199" s="1">
        <v>42707</v>
      </c>
      <c r="C199" t="s">
        <v>147</v>
      </c>
      <c r="D199" s="2">
        <v>4</v>
      </c>
    </row>
    <row r="200" spans="1:4" hidden="1" x14ac:dyDescent="0.3">
      <c r="A200" t="s">
        <v>1</v>
      </c>
      <c r="B200" s="1">
        <v>42707</v>
      </c>
      <c r="C200" t="s">
        <v>146</v>
      </c>
      <c r="D200" s="2">
        <v>2</v>
      </c>
    </row>
    <row r="201" spans="1:4" hidden="1" x14ac:dyDescent="0.3">
      <c r="A201" t="s">
        <v>1</v>
      </c>
      <c r="B201" s="1">
        <v>42707</v>
      </c>
      <c r="C201" t="s">
        <v>149</v>
      </c>
      <c r="D201" s="2">
        <v>1</v>
      </c>
    </row>
    <row r="202" spans="1:4" hidden="1" x14ac:dyDescent="0.3">
      <c r="A202" t="s">
        <v>1</v>
      </c>
      <c r="B202" s="1">
        <v>42707</v>
      </c>
      <c r="C202" t="s">
        <v>148</v>
      </c>
      <c r="D202" s="2">
        <v>1</v>
      </c>
    </row>
  </sheetData>
  <autoFilter ref="A1:D202">
    <filterColumn colId="1">
      <customFilters and="1">
        <customFilter operator="greaterThanOrEqual" val="42522"/>
        <customFilter operator="lessThanOrEqual" val="42613"/>
      </customFilters>
    </filterColumn>
  </autoFilter>
  <sortState ref="A2:D202">
    <sortCondition ref="A2:A202"/>
    <sortCondition ref="B2:B202"/>
    <sortCondition ref="C2:C202"/>
  </sortState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Prix</vt:lpstr>
      <vt:lpstr>Statistiques 2016</vt:lpstr>
      <vt:lpstr>Participants 2016</vt:lpstr>
      <vt:lpstr>'Statistiques 2016'!Extraire</vt:lpstr>
      <vt:lpstr>'Participants 2016'!Impression_des_titres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</dc:creator>
  <cp:lastModifiedBy>Christian</cp:lastModifiedBy>
  <cp:lastPrinted>2016-12-06T10:49:44Z</cp:lastPrinted>
  <dcterms:created xsi:type="dcterms:W3CDTF">2016-11-14T10:10:30Z</dcterms:created>
  <dcterms:modified xsi:type="dcterms:W3CDTF">2017-01-16T15:14:22Z</dcterms:modified>
</cp:coreProperties>
</file>