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_DATA\zhmgh\Desktop\QV Romandie\AFP_2018 Assistants de bureau\ICA\"/>
    </mc:Choice>
  </mc:AlternateContent>
  <xr:revisionPtr revIDLastSave="0" documentId="8_{704DD75D-B5D0-4B63-B020-8F9813E28AA5}" xr6:coauthVersionLast="41" xr6:coauthVersionMax="41" xr10:uidLastSave="{00000000-0000-0000-0000-000000000000}"/>
  <bookViews>
    <workbookView xWindow="-120" yWindow="-120" windowWidth="29040" windowHeight="17640" xr2:uid="{00000000-000D-0000-FFFF-FFFF00000000}"/>
  </bookViews>
  <sheets>
    <sheet name="Facture" sheetId="1" r:id="rId1"/>
    <sheet name="Clients" sheetId="2" r:id="rId2"/>
    <sheet name="Statistiques" sheetId="3" r:id="rId3"/>
    <sheet name="Graphique ventes réf. 10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2" l="1"/>
  <c r="F44" i="2"/>
  <c r="E17" i="1"/>
  <c r="D3" i="1" l="1"/>
  <c r="E18" i="1"/>
  <c r="E19" i="1"/>
  <c r="E20" i="1"/>
  <c r="E25" i="1" l="1"/>
  <c r="E26" i="1" l="1"/>
  <c r="E27" i="1" l="1"/>
  <c r="E29" i="1" s="1"/>
</calcChain>
</file>

<file path=xl/sharedStrings.xml><?xml version="1.0" encoding="utf-8"?>
<sst xmlns="http://schemas.openxmlformats.org/spreadsheetml/2006/main" count="250" uniqueCount="186">
  <si>
    <t>Avenue Sainte-Clotilde 6</t>
  </si>
  <si>
    <t>Code Client</t>
  </si>
  <si>
    <t>No Facture</t>
  </si>
  <si>
    <t>Référence</t>
  </si>
  <si>
    <t>Désignation</t>
  </si>
  <si>
    <t>Prix 
unitaire</t>
  </si>
  <si>
    <t>Montant</t>
  </si>
  <si>
    <t>BiscuitsBox</t>
  </si>
  <si>
    <t>Rue de Marterey 11</t>
  </si>
  <si>
    <t>1005 Lausanne</t>
  </si>
  <si>
    <t>Lausanne, le</t>
  </si>
  <si>
    <t>Monsieur</t>
  </si>
  <si>
    <t>Julien BURGENER</t>
  </si>
  <si>
    <t>Route de Sion 2</t>
  </si>
  <si>
    <t>3960 Sierre</t>
  </si>
  <si>
    <t>Sablé à la Fleur de sel</t>
  </si>
  <si>
    <t>Biscuit amande-cannelle</t>
  </si>
  <si>
    <t>Biscuit chocolat noir</t>
  </si>
  <si>
    <t>Tuiles raisins</t>
  </si>
  <si>
    <t>Sous-total</t>
  </si>
  <si>
    <t>Frais de port</t>
  </si>
  <si>
    <t>Total facture</t>
  </si>
  <si>
    <t>Payable net à 30 jours. - Avec nos remerciements.</t>
  </si>
  <si>
    <t>No client</t>
  </si>
  <si>
    <t>Prénom</t>
  </si>
  <si>
    <t>Nom</t>
  </si>
  <si>
    <t>Sexe</t>
  </si>
  <si>
    <t>Adresse</t>
  </si>
  <si>
    <t>NPA</t>
  </si>
  <si>
    <t>Localité</t>
  </si>
  <si>
    <t>Age</t>
  </si>
  <si>
    <t>F</t>
  </si>
  <si>
    <t>Chemin des Fraisiers 12</t>
  </si>
  <si>
    <t>Grand-Lancy</t>
  </si>
  <si>
    <t>Nicolas</t>
  </si>
  <si>
    <t>M</t>
  </si>
  <si>
    <t>Route de Soral 121</t>
  </si>
  <si>
    <t>Bernex</t>
  </si>
  <si>
    <t>Chemin des Palettes 32</t>
  </si>
  <si>
    <t>Chemin des Clochettes 9</t>
  </si>
  <si>
    <t>Genève</t>
  </si>
  <si>
    <t>Route de Lullier 29</t>
  </si>
  <si>
    <t>Jussy</t>
  </si>
  <si>
    <t>Quai des Bergues 27</t>
  </si>
  <si>
    <t>Rue César Soulié 3</t>
  </si>
  <si>
    <t>Nyon</t>
  </si>
  <si>
    <t>Cité Vieusseux 19</t>
  </si>
  <si>
    <t>Chemin de la Vendée 27</t>
  </si>
  <si>
    <t>Petit-Lancy</t>
  </si>
  <si>
    <t>Rue des Alpes 3</t>
  </si>
  <si>
    <t>Rue des Délices 3</t>
  </si>
  <si>
    <t>Rue de la Calle 97</t>
  </si>
  <si>
    <t>Onex</t>
  </si>
  <si>
    <t>Route de St-Cergue 297</t>
  </si>
  <si>
    <t>Chemin des Marais 78</t>
  </si>
  <si>
    <t>Veyrier</t>
  </si>
  <si>
    <t>Chemin des Princes 7</t>
  </si>
  <si>
    <t>Cologny</t>
  </si>
  <si>
    <t>Route de Loëx 78</t>
  </si>
  <si>
    <t>Route de Choulex 78</t>
  </si>
  <si>
    <t>Choulex</t>
  </si>
  <si>
    <t>Avenue Ernest-Pictet 28</t>
  </si>
  <si>
    <t>David</t>
  </si>
  <si>
    <t>Rue Saint-Joseph 7</t>
  </si>
  <si>
    <t>Carouge</t>
  </si>
  <si>
    <t>Avenue Dumas 5</t>
  </si>
  <si>
    <t>Route de Saint-Julien 107</t>
  </si>
  <si>
    <t>Rue des Bossons 113</t>
  </si>
  <si>
    <t>Avenue Reverdil 6</t>
  </si>
  <si>
    <t>Chemin du Petit-Bois 15</t>
  </si>
  <si>
    <t>Châtelaine</t>
  </si>
  <si>
    <t>Rue de la Gare 38</t>
  </si>
  <si>
    <t>Chemin des Mésanges 3</t>
  </si>
  <si>
    <t>Chêne-Bourg</t>
  </si>
  <si>
    <t>Chemin Gottret 41</t>
  </si>
  <si>
    <t>Chemin des Vignes 12</t>
  </si>
  <si>
    <t>Rue des Lattes 54</t>
  </si>
  <si>
    <t>Meyrin</t>
  </si>
  <si>
    <t>Chemin de Conches 40</t>
  </si>
  <si>
    <t>Conches</t>
  </si>
  <si>
    <t>Avenue Krieg 34</t>
  </si>
  <si>
    <t>Chemin Monastier 10</t>
  </si>
  <si>
    <t>Avenue de Thônex 17</t>
  </si>
  <si>
    <t>Rue de Fribourg 7</t>
  </si>
  <si>
    <t>Avenue Vibert 34</t>
  </si>
  <si>
    <t>Place des Ormeaux 3</t>
  </si>
  <si>
    <t>Rue de St-Jean 92</t>
  </si>
  <si>
    <t>Chemin Pré-Monnard 27</t>
  </si>
  <si>
    <t>Route de Base 24</t>
  </si>
  <si>
    <t>Plan-les-Ouates</t>
  </si>
  <si>
    <t>Ana</t>
  </si>
  <si>
    <t>ZANINI</t>
  </si>
  <si>
    <t>Michael</t>
  </si>
  <si>
    <t>PANDINI</t>
  </si>
  <si>
    <t>Cédric</t>
  </si>
  <si>
    <t>CUENAT</t>
  </si>
  <si>
    <t>André</t>
  </si>
  <si>
    <t>LOISEAUX</t>
  </si>
  <si>
    <t>Daniella</t>
  </si>
  <si>
    <t>RICHARDS</t>
  </si>
  <si>
    <t>Olga</t>
  </si>
  <si>
    <t>MARTINEZ</t>
  </si>
  <si>
    <t>Jean-Marc</t>
  </si>
  <si>
    <t>ZUBER</t>
  </si>
  <si>
    <t>Magali</t>
  </si>
  <si>
    <t>CUENDET</t>
  </si>
  <si>
    <t>José</t>
  </si>
  <si>
    <t>SANCHEZ</t>
  </si>
  <si>
    <t>Eliane</t>
  </si>
  <si>
    <t>LUYET</t>
  </si>
  <si>
    <t>Elisa</t>
  </si>
  <si>
    <t>HOTTELIER</t>
  </si>
  <si>
    <t>Leo</t>
  </si>
  <si>
    <t>KRESS</t>
  </si>
  <si>
    <t>François</t>
  </si>
  <si>
    <t>RAIDERT</t>
  </si>
  <si>
    <t>Giulia</t>
  </si>
  <si>
    <t>GARCIA</t>
  </si>
  <si>
    <t>Jacques</t>
  </si>
  <si>
    <t>SOLO</t>
  </si>
  <si>
    <t>Jean</t>
  </si>
  <si>
    <t>FOURNIER</t>
  </si>
  <si>
    <t>Paola</t>
  </si>
  <si>
    <t>ARLY</t>
  </si>
  <si>
    <t>Paul</t>
  </si>
  <si>
    <t>MACCARTY</t>
  </si>
  <si>
    <t>Pierre</t>
  </si>
  <si>
    <t>LEVERT</t>
  </si>
  <si>
    <t>William</t>
  </si>
  <si>
    <t>LEMERGE</t>
  </si>
  <si>
    <t>Laura</t>
  </si>
  <si>
    <t>GIOVA</t>
  </si>
  <si>
    <t>Kevin</t>
  </si>
  <si>
    <t>SCALZILLO</t>
  </si>
  <si>
    <t>BERNHEIM</t>
  </si>
  <si>
    <t>MONTEIRO</t>
  </si>
  <si>
    <t>Patricia</t>
  </si>
  <si>
    <t>COLLI</t>
  </si>
  <si>
    <t>Dardan</t>
  </si>
  <si>
    <t>SAUVIGNY</t>
  </si>
  <si>
    <t>Alice</t>
  </si>
  <si>
    <t>BOESIGER</t>
  </si>
  <si>
    <t>Michel</t>
  </si>
  <si>
    <t>PIGUET</t>
  </si>
  <si>
    <t>César</t>
  </si>
  <si>
    <t>MARTINS</t>
  </si>
  <si>
    <t>Philippe</t>
  </si>
  <si>
    <t>LOPEZ</t>
  </si>
  <si>
    <t>Adeline</t>
  </si>
  <si>
    <t>PAPALIS</t>
  </si>
  <si>
    <t>Aimée</t>
  </si>
  <si>
    <t>BARBEN</t>
  </si>
  <si>
    <t>Alain</t>
  </si>
  <si>
    <t>DE POURCQ</t>
  </si>
  <si>
    <t>Annette</t>
  </si>
  <si>
    <t>ECHENARD</t>
  </si>
  <si>
    <t>Arthur</t>
  </si>
  <si>
    <t>MARCHAND</t>
  </si>
  <si>
    <t>Carole</t>
  </si>
  <si>
    <t>GASPOZ</t>
  </si>
  <si>
    <t>Catherine</t>
  </si>
  <si>
    <t>DAHEL</t>
  </si>
  <si>
    <t>Christian</t>
  </si>
  <si>
    <t>GALLAND</t>
  </si>
  <si>
    <t>Claire</t>
  </si>
  <si>
    <t>PERRENOD</t>
  </si>
  <si>
    <t>Claude</t>
  </si>
  <si>
    <t>BOURSIN</t>
  </si>
  <si>
    <t>Nombre de clients</t>
  </si>
  <si>
    <t>Nombre de clients qui ont plus de 30 ans</t>
  </si>
  <si>
    <t>Ventes mensuelles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</si>
  <si>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</si>
  <si>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</si>
  <si>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</si>
  <si>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</si>
  <si>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</si>
  <si>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</si>
  <si>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</si>
  <si>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</si>
  <si>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</si>
  <si>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</si>
  <si>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</si>
  <si>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</si>
  <si>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Remise</t>
  </si>
  <si>
    <t>TVA</t>
  </si>
  <si>
    <t>Quantité 
(en paquets)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</si>
</sst>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TVA&quot;\ 0%"/>
    <numFmt numFmtId="165" formatCode="dd\ mmmm\ yyyy"/>
    <numFmt numFmtId="166" formatCode="_ [$CHF-807]\ * #,##0.00_ ;_ [$CHF-807]\ * \-#,##0.00_ ;_ [$CHF-807]\ * &quot;-&quot;??_ ;_ @_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  <font>
      <sz val="12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9" fontId="1" fillId="0" borderId="0" xfId="0" applyNumberFormat="1" applyFont="1" applyBorder="1" applyAlignment="1">
      <alignment horizontal="left"/>
    </xf>
    <xf numFmtId="9" fontId="3" fillId="0" borderId="0" xfId="0" applyNumberFormat="1" applyFont="1" applyAlignment="1">
      <alignment horizontal="left"/>
    </xf>
    <xf numFmtId="165" fontId="1" fillId="0" borderId="0" xfId="0" applyNumberFormat="1" applyFont="1"/>
    <xf numFmtId="166" fontId="1" fillId="0" borderId="1" xfId="0" applyNumberFormat="1" applyFont="1" applyBorder="1"/>
    <xf numFmtId="166" fontId="1" fillId="0" borderId="0" xfId="0" applyNumberFormat="1" applyFont="1"/>
    <xf numFmtId="166" fontId="1" fillId="0" borderId="2" xfId="0" applyNumberFormat="1" applyFont="1" applyBorder="1"/>
    <xf numFmtId="166" fontId="1" fillId="0" borderId="3" xfId="0" applyNumberFormat="1" applyFont="1" applyBorder="1"/>
    <xf numFmtId="1" fontId="1" fillId="0" borderId="0" xfId="0" applyNumberFormat="1" applyFont="1"/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Vente en paquets</a:t>
            </a:r>
          </a:p>
          <a:p>
            <a:pPr>
              <a:defRPr/>
            </a:pPr>
            <a:r>
              <a:rPr lang="fr-CH"/>
              <a:t>Sablé</a:t>
            </a:r>
            <a:r>
              <a:rPr lang="fr-CH" baseline="0"/>
              <a:t> à la Fleur de sel - réf. 102</a:t>
            </a:r>
            <a:endParaRPr lang="fr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Statistiques!$A$5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Statistiques!$B$4:$F$4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Statistiques!$B$5:$F$5</c:f>
              <c:numCache>
                <c:formatCode>General</c:formatCode>
                <c:ptCount val="5"/>
                <c:pt idx="0">
                  <c:v>2345</c:v>
                </c:pt>
                <c:pt idx="1">
                  <c:v>1999</c:v>
                </c:pt>
                <c:pt idx="2">
                  <c:v>2034</c:v>
                </c:pt>
                <c:pt idx="3">
                  <c:v>1799</c:v>
                </c:pt>
                <c:pt idx="4">
                  <c:v>1576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9F-4351-91AD-D92DD92DCB07}"/>
            </c:ext>
          </c:extLst>
        </c:ser>
        <c:ser>
          <c:idx val="1"/>
          <c:order val="1"/>
          <c:tx>
            <c:strRef>
              <c:f>Statistiques!$A$6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Statistiques!$B$4:$F$4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Statistiques!$B$6:$F$6</c:f>
              <c:numCache>
                <c:formatCode>General</c:formatCode>
                <c:ptCount val="5"/>
                <c:pt idx="0">
                  <c:v>2122</c:v>
                </c:pt>
                <c:pt idx="1">
                  <c:v>2024</c:v>
                </c:pt>
                <c:pt idx="2">
                  <c:v>2059</c:v>
                </c:pt>
                <c:pt idx="3">
                  <c:v>1824</c:v>
                </c:pt>
                <c:pt idx="4">
                  <c:v>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9F-4351-91AD-D92DD92DCB07}"/>
            </c:ext>
          </c:extLst>
        </c:ser>
        <c:ser>
          <c:idx val="2"/>
          <c:order val="2"/>
          <c:tx>
            <c:strRef>
              <c:f>Statistiques!$A$7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Statistiques!$B$4:$F$4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Statistiques!$B$7:$F$7</c:f>
              <c:numCache>
                <c:formatCode>General</c:formatCode>
                <c:ptCount val="5"/>
                <c:pt idx="0">
                  <c:v>2069</c:v>
                </c:pt>
                <c:pt idx="1">
                  <c:v>2093</c:v>
                </c:pt>
                <c:pt idx="2">
                  <c:v>2128</c:v>
                </c:pt>
                <c:pt idx="3">
                  <c:v>1893</c:v>
                </c:pt>
                <c:pt idx="4">
                  <c:v>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9F-4351-91AD-D92DD92DCB07}"/>
            </c:ext>
          </c:extLst>
        </c:ser>
        <c:ser>
          <c:idx val="3"/>
          <c:order val="3"/>
          <c:tx>
            <c:strRef>
              <c:f>Statistiques!$A$8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Statistiques!$B$4:$F$4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Statistiques!$B$8:$F$8</c:f>
              <c:numCache>
                <c:formatCode>General</c:formatCode>
                <c:ptCount val="5"/>
                <c:pt idx="0">
                  <c:v>2111</c:v>
                </c:pt>
                <c:pt idx="1">
                  <c:v>1181</c:v>
                </c:pt>
                <c:pt idx="2">
                  <c:v>2170</c:v>
                </c:pt>
                <c:pt idx="3">
                  <c:v>1905</c:v>
                </c:pt>
                <c:pt idx="4">
                  <c:v>1574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9F-4351-91AD-D92DD92DCB07}"/>
            </c:ext>
          </c:extLst>
        </c:ser>
        <c:ser>
          <c:idx val="4"/>
          <c:order val="4"/>
          <c:tx>
            <c:strRef>
              <c:f>Statistiques!$A$9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Statistiques!$B$4:$F$4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Statistiques!$B$9:$F$9</c:f>
              <c:numCache>
                <c:formatCode>General</c:formatCode>
                <c:ptCount val="5"/>
                <c:pt idx="0">
                  <c:v>1306</c:v>
                </c:pt>
                <c:pt idx="1">
                  <c:v>1294</c:v>
                </c:pt>
                <c:pt idx="2">
                  <c:v>1878</c:v>
                </c:pt>
                <c:pt idx="3">
                  <c:v>2274</c:v>
                </c:pt>
                <c:pt idx="4">
                  <c:v>1492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9F-4351-91AD-D92DD92DC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6818520"/>
        <c:axId val="516820872"/>
      </c:barChart>
      <c:catAx>
        <c:axId val="516818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6820872"/>
        <c:crosses val="autoZero"/>
        <c:auto val="1"/>
        <c:lblAlgn val="ctr"/>
        <c:lblOffset val="100"/>
        <c:noMultiLvlLbl val="0"/>
      </c:catAx>
      <c:valAx>
        <c:axId val="516820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6818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A4" workbookViewId="0">
      <selection activeCell="E30" sqref="E30"/>
    </sheetView>
  </sheetViews>
  <sheetFormatPr baseColWidth="10" defaultColWidth="11.59765625" defaultRowHeight="18.75" x14ac:dyDescent="0.7"/>
  <cols>
    <col min="1" max="1" width="22.1328125" style="1" bestFit="1" customWidth="1"/>
    <col min="2" max="2" width="26.1328125" style="1" bestFit="1" customWidth="1"/>
    <col min="3" max="3" width="21.1328125" style="1" bestFit="1" customWidth="1"/>
    <col min="4" max="4" width="21.59765625" style="1" bestFit="1" customWidth="1"/>
    <col min="5" max="5" width="18.1328125" style="1" bestFit="1" customWidth="1"/>
    <col min="6" max="16384" width="11.59765625" style="1"/>
  </cols>
  <sheetData>
    <row r="1" spans="1:5" x14ac:dyDescent="0.7">
      <c r="A1" s="1" t="s">
        <v>7</v>
      </c>
    </row>
    <row r="2" spans="1:5" x14ac:dyDescent="0.7">
      <c r="A2" s="1" t="s">
        <v>8</v>
      </c>
    </row>
    <row r="3" spans="1:5" x14ac:dyDescent="0.7">
      <c r="A3" s="1" t="s">
        <v>9</v>
      </c>
      <c r="C3" s="1" t="s">
        <v>10</v>
      </c>
      <c r="D3" s="17">
        <f ca="1">TODAY()</f>
        <v>43885</v>
      </c>
    </row>
    <row r="6" spans="1:5" x14ac:dyDescent="0.7">
      <c r="C6" s="1" t="s">
        <v>11</v>
      </c>
    </row>
    <row r="7" spans="1:5" x14ac:dyDescent="0.7">
      <c r="C7" s="1" t="s">
        <v>12</v>
      </c>
    </row>
    <row r="8" spans="1:5" x14ac:dyDescent="0.7">
      <c r="C8" s="1" t="s">
        <v>13</v>
      </c>
    </row>
    <row r="9" spans="1:5" x14ac:dyDescent="0.7">
      <c r="C9" s="1" t="s">
        <v>14</v>
      </c>
    </row>
    <row r="13" spans="1:5" x14ac:dyDescent="0.7">
      <c r="A13" s="3" t="s">
        <v>1</v>
      </c>
      <c r="B13" s="3" t="s">
        <v>2</v>
      </c>
    </row>
    <row r="14" spans="1:5" x14ac:dyDescent="0.7">
      <c r="A14" s="14">
        <v>124</v>
      </c>
      <c r="B14" s="14">
        <v>6742</v>
      </c>
    </row>
    <row r="16" spans="1:5" ht="37.5" x14ac:dyDescent="0.7">
      <c r="A16" s="4" t="s">
        <v>3</v>
      </c>
      <c r="B16" s="4" t="s">
        <v>4</v>
      </c>
      <c r="C16" s="5" t="s">
        <v>185</v>
      </c>
      <c r="D16" s="5" t="s">
        <v>5</v>
      </c>
      <c r="E16" s="4" t="s">
        <v>6</v>
      </c>
    </row>
    <row r="17" spans="1:5" x14ac:dyDescent="0.7">
      <c r="A17" s="14">
        <v>102</v>
      </c>
      <c r="B17" s="2" t="s">
        <v>15</v>
      </c>
      <c r="C17" s="14">
        <v>15</v>
      </c>
      <c r="D17" s="18">
        <v>10</v>
      </c>
      <c r="E17" s="18">
        <f>C17*D17</f>
        <v>150</v>
      </c>
    </row>
    <row r="18" spans="1:5" x14ac:dyDescent="0.7">
      <c r="A18" s="14">
        <v>104</v>
      </c>
      <c r="B18" s="2" t="s">
        <v>16</v>
      </c>
      <c r="C18" s="14">
        <v>10</v>
      </c>
      <c r="D18" s="18">
        <v>18</v>
      </c>
      <c r="E18" s="18">
        <f t="shared" ref="E18:E20" si="0">C18*D18</f>
        <v>180</v>
      </c>
    </row>
    <row r="19" spans="1:5" x14ac:dyDescent="0.7">
      <c r="A19" s="14">
        <v>105</v>
      </c>
      <c r="B19" s="2" t="s">
        <v>17</v>
      </c>
      <c r="C19" s="14">
        <v>25</v>
      </c>
      <c r="D19" s="18">
        <v>15</v>
      </c>
      <c r="E19" s="18">
        <f t="shared" si="0"/>
        <v>375</v>
      </c>
    </row>
    <row r="20" spans="1:5" x14ac:dyDescent="0.7">
      <c r="A20" s="14">
        <v>107</v>
      </c>
      <c r="B20" s="2" t="s">
        <v>18</v>
      </c>
      <c r="C20" s="14">
        <v>30</v>
      </c>
      <c r="D20" s="18">
        <v>17</v>
      </c>
      <c r="E20" s="18">
        <f t="shared" si="0"/>
        <v>510</v>
      </c>
    </row>
    <row r="21" spans="1:5" x14ac:dyDescent="0.7">
      <c r="A21" s="14"/>
      <c r="B21" s="2"/>
      <c r="C21" s="14"/>
      <c r="D21" s="18"/>
      <c r="E21" s="18"/>
    </row>
    <row r="22" spans="1:5" x14ac:dyDescent="0.7">
      <c r="A22" s="14"/>
      <c r="B22" s="2"/>
      <c r="C22" s="14"/>
      <c r="D22" s="18"/>
      <c r="E22" s="18"/>
    </row>
    <row r="23" spans="1:5" x14ac:dyDescent="0.7">
      <c r="A23" s="14"/>
      <c r="B23" s="2"/>
      <c r="C23" s="14"/>
      <c r="D23" s="18"/>
      <c r="E23" s="18"/>
    </row>
    <row r="24" spans="1:5" x14ac:dyDescent="0.7">
      <c r="A24" s="14"/>
      <c r="B24" s="2"/>
      <c r="C24" s="14"/>
      <c r="D24" s="18"/>
      <c r="E24" s="18"/>
    </row>
    <row r="25" spans="1:5" x14ac:dyDescent="0.7">
      <c r="C25" s="6" t="s">
        <v>19</v>
      </c>
      <c r="D25" s="6"/>
      <c r="E25" s="19">
        <f>SUM(E17:E24)</f>
        <v>1215</v>
      </c>
    </row>
    <row r="26" spans="1:5" x14ac:dyDescent="0.7">
      <c r="C26" s="6" t="s">
        <v>183</v>
      </c>
      <c r="D26" s="15">
        <v>0.05</v>
      </c>
      <c r="E26" s="19">
        <f>E25*D26</f>
        <v>60.75</v>
      </c>
    </row>
    <row r="27" spans="1:5" x14ac:dyDescent="0.7">
      <c r="C27" s="7" t="s">
        <v>184</v>
      </c>
      <c r="D27" s="16">
        <v>0.08</v>
      </c>
      <c r="E27" s="19">
        <f>(E25-E26)*D27</f>
        <v>92.34</v>
      </c>
    </row>
    <row r="28" spans="1:5" x14ac:dyDescent="0.7">
      <c r="C28" s="8" t="s">
        <v>20</v>
      </c>
      <c r="D28" s="16"/>
      <c r="E28" s="20">
        <v>4.25</v>
      </c>
    </row>
    <row r="29" spans="1:5" ht="19.149999999999999" thickBot="1" x14ac:dyDescent="0.75">
      <c r="C29" s="7" t="s">
        <v>21</v>
      </c>
      <c r="D29" s="7"/>
      <c r="E29" s="21">
        <f>ROUND((SUM(E25,E27:E28)-E26)*20,0)/20</f>
        <v>1250.8499999999999</v>
      </c>
    </row>
    <row r="30" spans="1:5" ht="19.149999999999999" thickTop="1" x14ac:dyDescent="0.7"/>
    <row r="31" spans="1:5" x14ac:dyDescent="0.7">
      <c r="A31" s="23" t="s">
        <v>22</v>
      </c>
      <c r="B31" s="23"/>
      <c r="C31" s="23"/>
      <c r="D31" s="23"/>
      <c r="E31" s="23"/>
    </row>
  </sheetData>
  <mergeCells count="1">
    <mergeCell ref="A31:E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&amp;CBiscuitsBox : une entreprise en marche</oddHeader>
    <oddFooter>&amp;L&amp;F&amp;R&amp;T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5"/>
  <sheetViews>
    <sheetView workbookViewId="0">
      <selection activeCell="J2" sqref="J2"/>
    </sheetView>
  </sheetViews>
  <sheetFormatPr baseColWidth="10" defaultColWidth="11.59765625" defaultRowHeight="18.75" x14ac:dyDescent="0.7"/>
  <cols>
    <col min="1" max="1" width="10.265625" style="1" bestFit="1" customWidth="1"/>
    <col min="2" max="2" width="13" style="1" bestFit="1" customWidth="1"/>
    <col min="3" max="3" width="14.1328125" style="1" bestFit="1" customWidth="1"/>
    <col min="4" max="4" width="6.265625" style="1" bestFit="1" customWidth="1"/>
    <col min="5" max="5" width="27.73046875" style="1" bestFit="1" customWidth="1"/>
    <col min="6" max="6" width="6.265625" style="1" bestFit="1" customWidth="1"/>
    <col min="7" max="7" width="16.86328125" style="1" bestFit="1" customWidth="1"/>
    <col min="8" max="8" width="8.1328125" style="1" bestFit="1" customWidth="1"/>
    <col min="9" max="16384" width="11.59765625" style="1"/>
  </cols>
  <sheetData>
    <row r="1" spans="1:8" x14ac:dyDescent="0.7">
      <c r="A1" s="10" t="s">
        <v>23</v>
      </c>
      <c r="B1" s="10" t="s">
        <v>24</v>
      </c>
      <c r="C1" s="10" t="s">
        <v>25</v>
      </c>
      <c r="D1" s="10" t="s">
        <v>26</v>
      </c>
      <c r="E1" s="10" t="s">
        <v>27</v>
      </c>
      <c r="F1" s="10" t="s">
        <v>28</v>
      </c>
      <c r="G1" s="10" t="s">
        <v>29</v>
      </c>
      <c r="H1" s="10" t="s">
        <v>30</v>
      </c>
    </row>
    <row r="2" spans="1:8" x14ac:dyDescent="0.7">
      <c r="A2" s="1">
        <v>281</v>
      </c>
      <c r="B2" s="1" t="s">
        <v>122</v>
      </c>
      <c r="C2" s="1" t="s">
        <v>123</v>
      </c>
      <c r="D2" s="1" t="s">
        <v>35</v>
      </c>
      <c r="E2" s="1" t="s">
        <v>59</v>
      </c>
      <c r="F2" s="1">
        <v>1244</v>
      </c>
      <c r="G2" s="1" t="s">
        <v>60</v>
      </c>
      <c r="H2" s="22">
        <v>29</v>
      </c>
    </row>
    <row r="3" spans="1:8" x14ac:dyDescent="0.7">
      <c r="A3" s="1">
        <v>152</v>
      </c>
      <c r="B3" s="1" t="s">
        <v>150</v>
      </c>
      <c r="C3" s="1" t="s">
        <v>151</v>
      </c>
      <c r="D3" s="1" t="s">
        <v>35</v>
      </c>
      <c r="E3" s="1" t="s">
        <v>80</v>
      </c>
      <c r="F3" s="1">
        <v>1208</v>
      </c>
      <c r="G3" s="1" t="s">
        <v>40</v>
      </c>
      <c r="H3" s="22">
        <v>58</v>
      </c>
    </row>
    <row r="4" spans="1:8" x14ac:dyDescent="0.7">
      <c r="A4" s="1">
        <v>135</v>
      </c>
      <c r="B4" s="1" t="s">
        <v>34</v>
      </c>
      <c r="C4" s="1" t="s">
        <v>134</v>
      </c>
      <c r="D4" s="1" t="s">
        <v>31</v>
      </c>
      <c r="E4" s="1" t="s">
        <v>67</v>
      </c>
      <c r="F4" s="1">
        <v>1213</v>
      </c>
      <c r="G4" s="1" t="s">
        <v>52</v>
      </c>
      <c r="H4" s="22">
        <v>51</v>
      </c>
    </row>
    <row r="5" spans="1:8" x14ac:dyDescent="0.7">
      <c r="A5" s="1">
        <v>74</v>
      </c>
      <c r="B5" s="1" t="s">
        <v>140</v>
      </c>
      <c r="C5" s="1" t="s">
        <v>141</v>
      </c>
      <c r="D5" s="1" t="s">
        <v>35</v>
      </c>
      <c r="E5" s="1" t="s">
        <v>72</v>
      </c>
      <c r="F5" s="1">
        <v>1225</v>
      </c>
      <c r="G5" s="1" t="s">
        <v>73</v>
      </c>
      <c r="H5" s="22">
        <v>41</v>
      </c>
    </row>
    <row r="6" spans="1:8" x14ac:dyDescent="0.7">
      <c r="A6" s="1">
        <v>31</v>
      </c>
      <c r="B6" s="1" t="s">
        <v>166</v>
      </c>
      <c r="C6" s="1" t="s">
        <v>167</v>
      </c>
      <c r="D6" s="1" t="s">
        <v>35</v>
      </c>
      <c r="E6" s="1" t="s">
        <v>88</v>
      </c>
      <c r="F6" s="1">
        <v>1228</v>
      </c>
      <c r="G6" s="1" t="s">
        <v>89</v>
      </c>
      <c r="H6" s="22">
        <v>41</v>
      </c>
    </row>
    <row r="7" spans="1:8" x14ac:dyDescent="0.7">
      <c r="A7" s="1">
        <v>33</v>
      </c>
      <c r="B7" s="1" t="s">
        <v>136</v>
      </c>
      <c r="C7" s="1" t="s">
        <v>137</v>
      </c>
      <c r="D7" s="1" t="s">
        <v>31</v>
      </c>
      <c r="E7" s="1" t="s">
        <v>69</v>
      </c>
      <c r="F7" s="1">
        <v>1219</v>
      </c>
      <c r="G7" s="1" t="s">
        <v>70</v>
      </c>
      <c r="H7" s="22">
        <v>71</v>
      </c>
    </row>
    <row r="8" spans="1:8" x14ac:dyDescent="0.7">
      <c r="A8" s="1">
        <v>493</v>
      </c>
      <c r="B8" s="1" t="s">
        <v>94</v>
      </c>
      <c r="C8" s="1" t="s">
        <v>95</v>
      </c>
      <c r="D8" s="1" t="s">
        <v>31</v>
      </c>
      <c r="E8" s="1" t="s">
        <v>38</v>
      </c>
      <c r="F8" s="1">
        <v>1212</v>
      </c>
      <c r="G8" s="1" t="s">
        <v>33</v>
      </c>
      <c r="H8" s="22">
        <v>32</v>
      </c>
    </row>
    <row r="9" spans="1:8" x14ac:dyDescent="0.7">
      <c r="A9" s="1">
        <v>327</v>
      </c>
      <c r="B9" s="1" t="s">
        <v>104</v>
      </c>
      <c r="C9" s="1" t="s">
        <v>105</v>
      </c>
      <c r="D9" s="1" t="s">
        <v>35</v>
      </c>
      <c r="E9" s="1" t="s">
        <v>46</v>
      </c>
      <c r="F9" s="1">
        <v>1203</v>
      </c>
      <c r="G9" s="1" t="s">
        <v>40</v>
      </c>
      <c r="H9" s="22">
        <v>67</v>
      </c>
    </row>
    <row r="10" spans="1:8" x14ac:dyDescent="0.7">
      <c r="A10" s="1">
        <v>317</v>
      </c>
      <c r="B10" s="1" t="s">
        <v>160</v>
      </c>
      <c r="C10" s="1" t="s">
        <v>161</v>
      </c>
      <c r="D10" s="1" t="s">
        <v>35</v>
      </c>
      <c r="E10" s="1" t="s">
        <v>85</v>
      </c>
      <c r="F10" s="1">
        <v>1213</v>
      </c>
      <c r="G10" s="1" t="s">
        <v>48</v>
      </c>
      <c r="H10" s="22">
        <v>30</v>
      </c>
    </row>
    <row r="11" spans="1:8" x14ac:dyDescent="0.7">
      <c r="A11" s="1">
        <v>383</v>
      </c>
      <c r="B11" s="1" t="s">
        <v>152</v>
      </c>
      <c r="C11" s="1" t="s">
        <v>153</v>
      </c>
      <c r="D11" s="1" t="s">
        <v>31</v>
      </c>
      <c r="E11" s="1" t="s">
        <v>81</v>
      </c>
      <c r="F11" s="1">
        <v>1260</v>
      </c>
      <c r="G11" s="1" t="s">
        <v>45</v>
      </c>
      <c r="H11" s="22">
        <v>62</v>
      </c>
    </row>
    <row r="12" spans="1:8" x14ac:dyDescent="0.7">
      <c r="A12" s="1">
        <v>203</v>
      </c>
      <c r="B12" s="1" t="s">
        <v>154</v>
      </c>
      <c r="C12" s="1" t="s">
        <v>155</v>
      </c>
      <c r="D12" s="1" t="s">
        <v>31</v>
      </c>
      <c r="E12" s="1" t="s">
        <v>82</v>
      </c>
      <c r="F12" s="1">
        <v>1225</v>
      </c>
      <c r="G12" s="1" t="s">
        <v>73</v>
      </c>
      <c r="H12" s="22">
        <v>27</v>
      </c>
    </row>
    <row r="13" spans="1:8" x14ac:dyDescent="0.7">
      <c r="A13" s="1">
        <v>332</v>
      </c>
      <c r="B13" s="1" t="s">
        <v>120</v>
      </c>
      <c r="C13" s="1" t="s">
        <v>121</v>
      </c>
      <c r="D13" s="1" t="s">
        <v>31</v>
      </c>
      <c r="E13" s="1" t="s">
        <v>58</v>
      </c>
      <c r="F13" s="1">
        <v>1213</v>
      </c>
      <c r="G13" s="1" t="s">
        <v>52</v>
      </c>
      <c r="H13" s="22">
        <v>65</v>
      </c>
    </row>
    <row r="14" spans="1:8" x14ac:dyDescent="0.7">
      <c r="A14" s="1">
        <v>486</v>
      </c>
      <c r="B14" s="1" t="s">
        <v>162</v>
      </c>
      <c r="C14" s="1" t="s">
        <v>163</v>
      </c>
      <c r="D14" s="1" t="s">
        <v>31</v>
      </c>
      <c r="E14" s="1" t="s">
        <v>86</v>
      </c>
      <c r="F14" s="1">
        <v>1203</v>
      </c>
      <c r="G14" s="1" t="s">
        <v>40</v>
      </c>
      <c r="H14" s="22">
        <v>32</v>
      </c>
    </row>
    <row r="15" spans="1:8" x14ac:dyDescent="0.7">
      <c r="A15" s="1">
        <v>299</v>
      </c>
      <c r="B15" s="1" t="s">
        <v>116</v>
      </c>
      <c r="C15" s="1" t="s">
        <v>117</v>
      </c>
      <c r="D15" s="1" t="s">
        <v>31</v>
      </c>
      <c r="E15" s="1" t="s">
        <v>54</v>
      </c>
      <c r="F15" s="1">
        <v>1255</v>
      </c>
      <c r="G15" s="1" t="s">
        <v>55</v>
      </c>
      <c r="H15" s="22">
        <v>47</v>
      </c>
    </row>
    <row r="16" spans="1:8" x14ac:dyDescent="0.7">
      <c r="A16" s="1">
        <v>462</v>
      </c>
      <c r="B16" s="1" t="s">
        <v>158</v>
      </c>
      <c r="C16" s="1" t="s">
        <v>159</v>
      </c>
      <c r="D16" s="1" t="s">
        <v>31</v>
      </c>
      <c r="E16" s="1" t="s">
        <v>84</v>
      </c>
      <c r="F16" s="1">
        <v>1227</v>
      </c>
      <c r="G16" s="1" t="s">
        <v>64</v>
      </c>
      <c r="H16" s="22">
        <v>28</v>
      </c>
    </row>
    <row r="17" spans="1:8" x14ac:dyDescent="0.7">
      <c r="A17" s="1">
        <v>490</v>
      </c>
      <c r="B17" s="1" t="s">
        <v>130</v>
      </c>
      <c r="C17" s="1" t="s">
        <v>131</v>
      </c>
      <c r="D17" s="1" t="s">
        <v>35</v>
      </c>
      <c r="E17" s="1" t="s">
        <v>65</v>
      </c>
      <c r="F17" s="1">
        <v>1206</v>
      </c>
      <c r="G17" s="1" t="s">
        <v>40</v>
      </c>
      <c r="H17" s="22">
        <v>48</v>
      </c>
    </row>
    <row r="18" spans="1:8" x14ac:dyDescent="0.7">
      <c r="A18" s="1">
        <v>425</v>
      </c>
      <c r="B18" s="1" t="s">
        <v>110</v>
      </c>
      <c r="C18" s="1" t="s">
        <v>111</v>
      </c>
      <c r="D18" s="1" t="s">
        <v>31</v>
      </c>
      <c r="E18" s="1" t="s">
        <v>50</v>
      </c>
      <c r="F18" s="1">
        <v>1203</v>
      </c>
      <c r="G18" s="1" t="s">
        <v>40</v>
      </c>
      <c r="H18" s="22">
        <v>30</v>
      </c>
    </row>
    <row r="19" spans="1:8" x14ac:dyDescent="0.7">
      <c r="A19" s="1">
        <v>447</v>
      </c>
      <c r="B19" s="1" t="s">
        <v>112</v>
      </c>
      <c r="C19" s="1" t="s">
        <v>113</v>
      </c>
      <c r="D19" s="1" t="s">
        <v>31</v>
      </c>
      <c r="E19" s="1" t="s">
        <v>51</v>
      </c>
      <c r="F19" s="1">
        <v>1213</v>
      </c>
      <c r="G19" s="1" t="s">
        <v>52</v>
      </c>
      <c r="H19" s="22">
        <v>41</v>
      </c>
    </row>
    <row r="20" spans="1:8" x14ac:dyDescent="0.7">
      <c r="A20" s="1">
        <v>247</v>
      </c>
      <c r="B20" s="1" t="s">
        <v>128</v>
      </c>
      <c r="C20" s="1" t="s">
        <v>129</v>
      </c>
      <c r="D20" s="1" t="s">
        <v>35</v>
      </c>
      <c r="E20" s="1" t="s">
        <v>63</v>
      </c>
      <c r="F20" s="1">
        <v>1227</v>
      </c>
      <c r="G20" s="1" t="s">
        <v>64</v>
      </c>
      <c r="H20" s="22">
        <v>37</v>
      </c>
    </row>
    <row r="21" spans="1:8" x14ac:dyDescent="0.7">
      <c r="A21" s="1">
        <v>321</v>
      </c>
      <c r="B21" s="1" t="s">
        <v>126</v>
      </c>
      <c r="C21" s="1" t="s">
        <v>127</v>
      </c>
      <c r="D21" s="1" t="s">
        <v>31</v>
      </c>
      <c r="E21" s="1" t="s">
        <v>0</v>
      </c>
      <c r="F21" s="1">
        <v>1205</v>
      </c>
      <c r="G21" s="1" t="s">
        <v>40</v>
      </c>
      <c r="H21" s="22">
        <v>39</v>
      </c>
    </row>
    <row r="22" spans="1:8" x14ac:dyDescent="0.7">
      <c r="A22" s="1">
        <v>375</v>
      </c>
      <c r="B22" s="1" t="s">
        <v>96</v>
      </c>
      <c r="C22" s="1" t="s">
        <v>97</v>
      </c>
      <c r="D22" s="1" t="s">
        <v>35</v>
      </c>
      <c r="E22" s="1" t="s">
        <v>39</v>
      </c>
      <c r="F22" s="1">
        <v>1206</v>
      </c>
      <c r="G22" s="1" t="s">
        <v>40</v>
      </c>
      <c r="H22" s="22">
        <v>37</v>
      </c>
    </row>
    <row r="23" spans="1:8" x14ac:dyDescent="0.7">
      <c r="A23" s="1">
        <v>309</v>
      </c>
      <c r="B23" s="1" t="s">
        <v>146</v>
      </c>
      <c r="C23" s="1" t="s">
        <v>147</v>
      </c>
      <c r="D23" s="1" t="s">
        <v>31</v>
      </c>
      <c r="E23" s="1" t="s">
        <v>76</v>
      </c>
      <c r="F23" s="1">
        <v>1217</v>
      </c>
      <c r="G23" s="1" t="s">
        <v>77</v>
      </c>
      <c r="H23" s="22">
        <v>52</v>
      </c>
    </row>
    <row r="24" spans="1:8" x14ac:dyDescent="0.7">
      <c r="A24" s="1">
        <v>45</v>
      </c>
      <c r="B24" s="1" t="s">
        <v>108</v>
      </c>
      <c r="C24" s="1" t="s">
        <v>109</v>
      </c>
      <c r="D24" s="1" t="s">
        <v>31</v>
      </c>
      <c r="E24" s="1" t="s">
        <v>49</v>
      </c>
      <c r="F24" s="1">
        <v>1201</v>
      </c>
      <c r="G24" s="1" t="s">
        <v>40</v>
      </c>
      <c r="H24" s="22">
        <v>20</v>
      </c>
    </row>
    <row r="25" spans="1:8" x14ac:dyDescent="0.7">
      <c r="A25" s="1">
        <v>161</v>
      </c>
      <c r="B25" s="1" t="s">
        <v>124</v>
      </c>
      <c r="C25" s="1" t="s">
        <v>125</v>
      </c>
      <c r="D25" s="1" t="s">
        <v>35</v>
      </c>
      <c r="E25" s="1" t="s">
        <v>61</v>
      </c>
      <c r="F25" s="1">
        <v>1203</v>
      </c>
      <c r="G25" s="1" t="s">
        <v>40</v>
      </c>
      <c r="H25" s="22">
        <v>29</v>
      </c>
    </row>
    <row r="26" spans="1:8" x14ac:dyDescent="0.7">
      <c r="A26" s="1">
        <v>299</v>
      </c>
      <c r="B26" s="1" t="s">
        <v>156</v>
      </c>
      <c r="C26" s="1" t="s">
        <v>157</v>
      </c>
      <c r="D26" s="1" t="s">
        <v>31</v>
      </c>
      <c r="E26" s="1" t="s">
        <v>83</v>
      </c>
      <c r="F26" s="1">
        <v>1201</v>
      </c>
      <c r="G26" s="1" t="s">
        <v>40</v>
      </c>
      <c r="H26" s="22">
        <v>28</v>
      </c>
    </row>
    <row r="27" spans="1:8" x14ac:dyDescent="0.7">
      <c r="A27" s="1">
        <v>84</v>
      </c>
      <c r="B27" s="1" t="s">
        <v>100</v>
      </c>
      <c r="C27" s="1" t="s">
        <v>101</v>
      </c>
      <c r="D27" s="1" t="s">
        <v>31</v>
      </c>
      <c r="E27" s="1" t="s">
        <v>43</v>
      </c>
      <c r="F27" s="1">
        <v>1201</v>
      </c>
      <c r="G27" s="1" t="s">
        <v>40</v>
      </c>
      <c r="H27" s="22">
        <v>58</v>
      </c>
    </row>
    <row r="28" spans="1:8" x14ac:dyDescent="0.7">
      <c r="A28" s="1">
        <v>235</v>
      </c>
      <c r="B28" s="1" t="s">
        <v>144</v>
      </c>
      <c r="C28" s="1" t="s">
        <v>145</v>
      </c>
      <c r="D28" s="1" t="s">
        <v>31</v>
      </c>
      <c r="E28" s="1" t="s">
        <v>75</v>
      </c>
      <c r="F28" s="1">
        <v>1213</v>
      </c>
      <c r="G28" s="1" t="s">
        <v>48</v>
      </c>
      <c r="H28" s="22">
        <v>44</v>
      </c>
    </row>
    <row r="29" spans="1:8" x14ac:dyDescent="0.7">
      <c r="A29" s="1">
        <v>131</v>
      </c>
      <c r="B29" s="1" t="s">
        <v>62</v>
      </c>
      <c r="C29" s="1" t="s">
        <v>135</v>
      </c>
      <c r="D29" s="1" t="s">
        <v>31</v>
      </c>
      <c r="E29" s="1" t="s">
        <v>68</v>
      </c>
      <c r="F29" s="1">
        <v>1260</v>
      </c>
      <c r="G29" s="1" t="s">
        <v>45</v>
      </c>
      <c r="H29" s="22">
        <v>63</v>
      </c>
    </row>
    <row r="30" spans="1:8" x14ac:dyDescent="0.7">
      <c r="A30" s="1">
        <v>136</v>
      </c>
      <c r="B30" s="1" t="s">
        <v>92</v>
      </c>
      <c r="C30" s="1" t="s">
        <v>93</v>
      </c>
      <c r="D30" s="1" t="s">
        <v>35</v>
      </c>
      <c r="E30" s="1" t="s">
        <v>36</v>
      </c>
      <c r="F30" s="1">
        <v>1233</v>
      </c>
      <c r="G30" s="1" t="s">
        <v>37</v>
      </c>
      <c r="H30" s="22">
        <v>28</v>
      </c>
    </row>
    <row r="31" spans="1:8" x14ac:dyDescent="0.7">
      <c r="A31" s="1">
        <v>93</v>
      </c>
      <c r="B31" s="1" t="s">
        <v>148</v>
      </c>
      <c r="C31" s="1" t="s">
        <v>149</v>
      </c>
      <c r="D31" s="1" t="s">
        <v>31</v>
      </c>
      <c r="E31" s="1" t="s">
        <v>78</v>
      </c>
      <c r="F31" s="1">
        <v>1231</v>
      </c>
      <c r="G31" s="1" t="s">
        <v>79</v>
      </c>
      <c r="H31" s="22">
        <v>57</v>
      </c>
    </row>
    <row r="32" spans="1:8" x14ac:dyDescent="0.7">
      <c r="A32" s="1">
        <v>412</v>
      </c>
      <c r="B32" s="1" t="s">
        <v>164</v>
      </c>
      <c r="C32" s="1" t="s">
        <v>165</v>
      </c>
      <c r="D32" s="1" t="s">
        <v>31</v>
      </c>
      <c r="E32" s="1" t="s">
        <v>87</v>
      </c>
      <c r="F32" s="1">
        <v>1213</v>
      </c>
      <c r="G32" s="1" t="s">
        <v>48</v>
      </c>
      <c r="H32" s="22">
        <v>34</v>
      </c>
    </row>
    <row r="33" spans="1:8" x14ac:dyDescent="0.7">
      <c r="A33" s="1">
        <v>117</v>
      </c>
      <c r="B33" s="1" t="s">
        <v>142</v>
      </c>
      <c r="C33" s="1" t="s">
        <v>143</v>
      </c>
      <c r="D33" s="1" t="s">
        <v>35</v>
      </c>
      <c r="E33" s="1" t="s">
        <v>74</v>
      </c>
      <c r="F33" s="1">
        <v>1255</v>
      </c>
      <c r="G33" s="1" t="s">
        <v>55</v>
      </c>
      <c r="H33" s="22">
        <v>42</v>
      </c>
    </row>
    <row r="34" spans="1:8" x14ac:dyDescent="0.7">
      <c r="A34" s="1">
        <v>492</v>
      </c>
      <c r="B34" s="1" t="s">
        <v>114</v>
      </c>
      <c r="C34" s="1" t="s">
        <v>115</v>
      </c>
      <c r="D34" s="1" t="s">
        <v>31</v>
      </c>
      <c r="E34" s="1" t="s">
        <v>53</v>
      </c>
      <c r="F34" s="1">
        <v>1260</v>
      </c>
      <c r="G34" s="1" t="s">
        <v>45</v>
      </c>
      <c r="H34" s="22">
        <v>46</v>
      </c>
    </row>
    <row r="35" spans="1:8" x14ac:dyDescent="0.7">
      <c r="A35" s="1">
        <v>423</v>
      </c>
      <c r="B35" s="1" t="s">
        <v>98</v>
      </c>
      <c r="C35" s="1" t="s">
        <v>99</v>
      </c>
      <c r="D35" s="1" t="s">
        <v>31</v>
      </c>
      <c r="E35" s="1" t="s">
        <v>41</v>
      </c>
      <c r="F35" s="1">
        <v>1254</v>
      </c>
      <c r="G35" s="1" t="s">
        <v>42</v>
      </c>
      <c r="H35" s="22">
        <v>40</v>
      </c>
    </row>
    <row r="36" spans="1:8" x14ac:dyDescent="0.7">
      <c r="A36" s="1">
        <v>303</v>
      </c>
      <c r="B36" s="1" t="s">
        <v>106</v>
      </c>
      <c r="C36" s="1" t="s">
        <v>107</v>
      </c>
      <c r="D36" s="1" t="s">
        <v>35</v>
      </c>
      <c r="E36" s="1" t="s">
        <v>47</v>
      </c>
      <c r="F36" s="1">
        <v>1213</v>
      </c>
      <c r="G36" s="1" t="s">
        <v>48</v>
      </c>
      <c r="H36" s="22">
        <v>62</v>
      </c>
    </row>
    <row r="37" spans="1:8" x14ac:dyDescent="0.7">
      <c r="A37" s="1">
        <v>422</v>
      </c>
      <c r="B37" s="1" t="s">
        <v>138</v>
      </c>
      <c r="C37" s="1" t="s">
        <v>139</v>
      </c>
      <c r="D37" s="1" t="s">
        <v>31</v>
      </c>
      <c r="E37" s="1" t="s">
        <v>71</v>
      </c>
      <c r="F37" s="1">
        <v>1260</v>
      </c>
      <c r="G37" s="1" t="s">
        <v>45</v>
      </c>
      <c r="H37" s="22">
        <v>33</v>
      </c>
    </row>
    <row r="38" spans="1:8" x14ac:dyDescent="0.7">
      <c r="A38" s="1">
        <v>432</v>
      </c>
      <c r="B38" s="1" t="s">
        <v>132</v>
      </c>
      <c r="C38" s="1" t="s">
        <v>133</v>
      </c>
      <c r="D38" s="1" t="s">
        <v>31</v>
      </c>
      <c r="E38" s="1" t="s">
        <v>66</v>
      </c>
      <c r="F38" s="1">
        <v>1227</v>
      </c>
      <c r="G38" s="1" t="s">
        <v>64</v>
      </c>
      <c r="H38" s="22">
        <v>50</v>
      </c>
    </row>
    <row r="39" spans="1:8" x14ac:dyDescent="0.7">
      <c r="A39" s="1">
        <v>436</v>
      </c>
      <c r="B39" s="1" t="s">
        <v>118</v>
      </c>
      <c r="C39" s="1" t="s">
        <v>119</v>
      </c>
      <c r="D39" s="1" t="s">
        <v>31</v>
      </c>
      <c r="E39" s="1" t="s">
        <v>56</v>
      </c>
      <c r="F39" s="1">
        <v>1223</v>
      </c>
      <c r="G39" s="1" t="s">
        <v>57</v>
      </c>
      <c r="H39" s="22">
        <v>53</v>
      </c>
    </row>
    <row r="40" spans="1:8" x14ac:dyDescent="0.7">
      <c r="A40" s="1">
        <v>94</v>
      </c>
      <c r="B40" s="1" t="s">
        <v>90</v>
      </c>
      <c r="C40" s="1" t="s">
        <v>91</v>
      </c>
      <c r="D40" s="1" t="s">
        <v>31</v>
      </c>
      <c r="E40" s="1" t="s">
        <v>32</v>
      </c>
      <c r="F40" s="1">
        <v>1212</v>
      </c>
      <c r="G40" s="1" t="s">
        <v>33</v>
      </c>
      <c r="H40" s="22">
        <v>21</v>
      </c>
    </row>
    <row r="41" spans="1:8" x14ac:dyDescent="0.7">
      <c r="A41" s="1">
        <v>499</v>
      </c>
      <c r="B41" s="1" t="s">
        <v>102</v>
      </c>
      <c r="C41" s="1" t="s">
        <v>103</v>
      </c>
      <c r="D41" s="1" t="s">
        <v>31</v>
      </c>
      <c r="E41" s="1" t="s">
        <v>44</v>
      </c>
      <c r="F41" s="1">
        <v>1260</v>
      </c>
      <c r="G41" s="1" t="s">
        <v>45</v>
      </c>
      <c r="H41" s="22">
        <v>70</v>
      </c>
    </row>
    <row r="44" spans="1:8" x14ac:dyDescent="0.7">
      <c r="A44" s="24" t="s">
        <v>168</v>
      </c>
      <c r="B44" s="24"/>
      <c r="C44" s="24"/>
      <c r="D44" s="24"/>
      <c r="E44" s="24"/>
      <c r="F44" s="25">
        <f>COUNT(A2:A41)</f>
        <v>40</v>
      </c>
      <c r="G44" s="25"/>
    </row>
    <row r="45" spans="1:8" x14ac:dyDescent="0.7">
      <c r="A45" s="24" t="s">
        <v>169</v>
      </c>
      <c r="B45" s="24"/>
      <c r="C45" s="24"/>
      <c r="D45" s="24"/>
      <c r="E45" s="24"/>
      <c r="F45" s="25">
        <f>COUNTIF(H2:H41,"&gt;30")</f>
        <v>30</v>
      </c>
      <c r="G45" s="25"/>
    </row>
  </sheetData>
  <sortState xmlns:xlrd2="http://schemas.microsoft.com/office/spreadsheetml/2017/richdata2" ref="A2:H41">
    <sortCondition ref="C2:C41"/>
  </sortState>
  <mergeCells count="4">
    <mergeCell ref="A44:E44"/>
    <mergeCell ref="A45:E45"/>
    <mergeCell ref="F44:G44"/>
    <mergeCell ref="F45:G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6"/>
  <sheetViews>
    <sheetView workbookViewId="0">
      <selection activeCell="D19" sqref="D19"/>
    </sheetView>
  </sheetViews>
  <sheetFormatPr baseColWidth="10" defaultColWidth="11.59765625" defaultRowHeight="18.75" x14ac:dyDescent="0.7"/>
  <cols>
    <col min="1" max="16384" width="11.59765625" style="1"/>
  </cols>
  <sheetData>
    <row r="1" spans="1:21" x14ac:dyDescent="0.7">
      <c r="A1" s="10" t="s">
        <v>3</v>
      </c>
      <c r="B1" s="1">
        <v>102</v>
      </c>
      <c r="C1" s="1" t="s">
        <v>15</v>
      </c>
    </row>
    <row r="3" spans="1:21" x14ac:dyDescent="0.7">
      <c r="A3" s="1" t="s">
        <v>170</v>
      </c>
      <c r="C3" s="9"/>
      <c r="D3" s="9"/>
      <c r="E3" s="9"/>
    </row>
    <row r="4" spans="1:21" x14ac:dyDescent="0.7">
      <c r="B4" s="12" t="s">
        <v>171</v>
      </c>
      <c r="C4" s="12" t="s">
        <v>172</v>
      </c>
      <c r="D4" s="12" t="s">
        <v>173</v>
      </c>
      <c r="E4" s="12" t="s">
        <v>174</v>
      </c>
      <c r="F4" s="12" t="s">
        <v>175</v>
      </c>
      <c r="G4" s="12" t="s">
        <v>176</v>
      </c>
      <c r="H4" s="12" t="s">
        <v>177</v>
      </c>
      <c r="I4" s="12" t="s">
        <v>178</v>
      </c>
      <c r="J4" s="12" t="s">
        <v>179</v>
      </c>
      <c r="K4" s="12" t="s">
        <v>180</v>
      </c>
      <c r="L4" s="12" t="s">
        <v>181</v>
      </c>
      <c r="M4" s="12" t="s">
        <v>182</v>
      </c>
      <c r="N4" s="11"/>
      <c r="O4" s="11"/>
      <c r="P4" s="11"/>
      <c r="Q4" s="11"/>
      <c r="R4" s="11"/>
      <c r="S4" s="11"/>
      <c r="T4" s="11"/>
      <c r="U4" s="11"/>
    </row>
    <row r="5" spans="1:21" x14ac:dyDescent="0.7">
      <c r="A5" s="13">
        <v>2014</v>
      </c>
      <c r="B5" s="11">
        <v>2345</v>
      </c>
      <c r="C5" s="11">
        <v>1999</v>
      </c>
      <c r="D5" s="11">
        <v>2034</v>
      </c>
      <c r="E5" s="11">
        <v>1799</v>
      </c>
      <c r="F5" s="11">
        <v>1576</v>
      </c>
      <c r="G5" s="11">
        <v>1275</v>
      </c>
      <c r="H5" s="11">
        <v>1234</v>
      </c>
      <c r="I5" s="11">
        <v>1456</v>
      </c>
      <c r="J5" s="11">
        <v>1579</v>
      </c>
      <c r="K5" s="11">
        <v>2200</v>
      </c>
      <c r="L5" s="11">
        <v>2756</v>
      </c>
      <c r="M5" s="11">
        <v>3590</v>
      </c>
      <c r="N5" s="11"/>
      <c r="O5" s="11"/>
      <c r="P5" s="11"/>
      <c r="Q5" s="11"/>
      <c r="R5" s="11"/>
      <c r="S5" s="11"/>
      <c r="T5" s="11"/>
      <c r="U5" s="11"/>
    </row>
    <row r="6" spans="1:21" x14ac:dyDescent="0.7">
      <c r="A6" s="13">
        <v>2015</v>
      </c>
      <c r="B6" s="11">
        <v>2122</v>
      </c>
      <c r="C6" s="11">
        <v>2024</v>
      </c>
      <c r="D6" s="11">
        <v>2059</v>
      </c>
      <c r="E6" s="11">
        <v>1824</v>
      </c>
      <c r="F6" s="11">
        <v>1601</v>
      </c>
      <c r="G6" s="11">
        <v>1300</v>
      </c>
      <c r="H6" s="11">
        <v>1259</v>
      </c>
      <c r="I6" s="11">
        <v>1481</v>
      </c>
      <c r="J6" s="11">
        <v>1614</v>
      </c>
      <c r="K6" s="11">
        <v>2235</v>
      </c>
      <c r="L6" s="11">
        <v>2781</v>
      </c>
      <c r="M6" s="11">
        <v>3555</v>
      </c>
      <c r="N6" s="11"/>
      <c r="O6" s="11"/>
      <c r="P6" s="11"/>
      <c r="Q6" s="11"/>
      <c r="R6" s="11"/>
      <c r="S6" s="11"/>
      <c r="T6" s="11"/>
      <c r="U6" s="11"/>
    </row>
    <row r="7" spans="1:21" x14ac:dyDescent="0.7">
      <c r="A7" s="13">
        <v>2016</v>
      </c>
      <c r="B7" s="11">
        <v>2069</v>
      </c>
      <c r="C7" s="11">
        <v>2093</v>
      </c>
      <c r="D7" s="11">
        <v>2128</v>
      </c>
      <c r="E7" s="11">
        <v>1893</v>
      </c>
      <c r="F7" s="11">
        <v>1670</v>
      </c>
      <c r="G7" s="11">
        <v>1662</v>
      </c>
      <c r="H7" s="11">
        <v>1250</v>
      </c>
      <c r="I7" s="11">
        <v>1354</v>
      </c>
      <c r="J7" s="11">
        <v>2211</v>
      </c>
      <c r="K7" s="11">
        <v>1325</v>
      </c>
      <c r="L7" s="11">
        <v>2463</v>
      </c>
      <c r="M7" s="11">
        <v>1145</v>
      </c>
    </row>
    <row r="8" spans="1:21" x14ac:dyDescent="0.7">
      <c r="A8" s="13">
        <v>2017</v>
      </c>
      <c r="B8" s="9">
        <v>2111</v>
      </c>
      <c r="C8" s="9">
        <v>1181</v>
      </c>
      <c r="D8" s="9">
        <v>2170</v>
      </c>
      <c r="E8" s="9">
        <v>1905</v>
      </c>
      <c r="F8" s="9">
        <v>1574</v>
      </c>
      <c r="G8" s="9">
        <v>2152</v>
      </c>
      <c r="H8" s="9">
        <v>1929</v>
      </c>
      <c r="I8" s="9">
        <v>1060</v>
      </c>
      <c r="J8" s="9">
        <v>2463</v>
      </c>
      <c r="K8" s="9">
        <v>1862</v>
      </c>
      <c r="L8" s="9">
        <v>1766</v>
      </c>
      <c r="M8" s="9">
        <v>1493</v>
      </c>
    </row>
    <row r="9" spans="1:21" x14ac:dyDescent="0.7">
      <c r="A9" s="13">
        <v>2018</v>
      </c>
      <c r="B9" s="9">
        <v>1306</v>
      </c>
      <c r="C9" s="9">
        <v>1294</v>
      </c>
      <c r="D9" s="9">
        <v>1878</v>
      </c>
      <c r="E9" s="9">
        <v>2274</v>
      </c>
      <c r="F9" s="9">
        <v>1492</v>
      </c>
      <c r="G9" s="9"/>
      <c r="H9" s="9"/>
      <c r="I9" s="9"/>
      <c r="J9" s="9"/>
      <c r="K9" s="9"/>
      <c r="L9" s="9"/>
      <c r="M9" s="9"/>
    </row>
    <row r="10" spans="1:21" x14ac:dyDescent="0.7">
      <c r="C10" s="11"/>
      <c r="D10" s="11"/>
      <c r="E10" s="11"/>
    </row>
    <row r="11" spans="1:21" x14ac:dyDescent="0.7">
      <c r="C11" s="11"/>
      <c r="D11" s="11"/>
      <c r="E11" s="11"/>
    </row>
    <row r="12" spans="1:21" x14ac:dyDescent="0.7">
      <c r="C12" s="11"/>
      <c r="D12" s="11"/>
      <c r="E12" s="11"/>
    </row>
    <row r="13" spans="1:21" x14ac:dyDescent="0.7">
      <c r="C13" s="11"/>
      <c r="D13" s="11"/>
      <c r="E13" s="11"/>
    </row>
    <row r="14" spans="1:21" x14ac:dyDescent="0.7">
      <c r="C14" s="11"/>
      <c r="D14" s="11"/>
      <c r="E14" s="11"/>
    </row>
    <row r="15" spans="1:21" x14ac:dyDescent="0.7">
      <c r="C15" s="11"/>
      <c r="D15" s="11"/>
      <c r="E15" s="11"/>
    </row>
    <row r="16" spans="1:21" x14ac:dyDescent="0.7">
      <c r="C16" s="11"/>
      <c r="D16" s="11"/>
      <c r="E1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1</vt:i4>
      </vt:variant>
    </vt:vector>
  </HeadingPairs>
  <TitlesOfParts>
    <vt:vector size="4" baseType="lpstr">
      <vt:lpstr>Facture</vt:lpstr>
      <vt:lpstr>Clients</vt:lpstr>
      <vt:lpstr>Statistiques</vt:lpstr>
      <vt:lpstr>Graphique ventes réf. 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Ghirardi Marisa</cp:lastModifiedBy>
  <cp:lastPrinted>2017-04-19T10:29:09Z</cp:lastPrinted>
  <dcterms:created xsi:type="dcterms:W3CDTF">2017-04-19T09:44:55Z</dcterms:created>
  <dcterms:modified xsi:type="dcterms:W3CDTF">2020-02-24T16:49:24Z</dcterms:modified>
</cp:coreProperties>
</file>