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sch\Dropbox\CFC 2020\2020-01-x-final\1E - Manu Thomas\Serie 1E propositions de solutions\"/>
    </mc:Choice>
  </mc:AlternateContent>
  <xr:revisionPtr revIDLastSave="0" documentId="13_ncr:1_{3A476B95-8C67-48F5-A273-1F59610B898C}" xr6:coauthVersionLast="45" xr6:coauthVersionMax="45" xr10:uidLastSave="{00000000-0000-0000-0000-000000000000}"/>
  <bookViews>
    <workbookView xWindow="29355" yWindow="540" windowWidth="28245" windowHeight="15660" xr2:uid="{00000000-000D-0000-FFFF-FFFF00000000}"/>
  </bookViews>
  <sheets>
    <sheet name="Contrats" sheetId="1" r:id="rId1"/>
    <sheet name="Contrats filtre" sheetId="4" r:id="rId2"/>
    <sheet name="Sponsors 2020" sheetId="5" r:id="rId3"/>
  </sheets>
  <definedNames>
    <definedName name="_xlnm._FilterDatabase" localSheetId="0" hidden="1">Contrats!$A$1:$I$179</definedName>
    <definedName name="_xlnm._FilterDatabase" localSheetId="1" hidden="1">'Contrats filtre'!$A$1:$I$179</definedName>
    <definedName name="_xlnm.Print_Titles" localSheetId="0">Contrats!$1:$1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5" l="1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9" i="5"/>
  <c r="L9" i="5"/>
  <c r="H4" i="5" l="1"/>
  <c r="H9" i="5" s="1"/>
  <c r="I43" i="5" l="1"/>
  <c r="I36" i="5"/>
  <c r="I29" i="5"/>
  <c r="I22" i="5"/>
  <c r="I15" i="5"/>
  <c r="I49" i="5"/>
  <c r="I42" i="5"/>
  <c r="I35" i="5"/>
  <c r="I28" i="5"/>
  <c r="I21" i="5"/>
  <c r="I13" i="5"/>
  <c r="I48" i="5"/>
  <c r="I41" i="5"/>
  <c r="I34" i="5"/>
  <c r="I27" i="5"/>
  <c r="I19" i="5"/>
  <c r="I12" i="5"/>
  <c r="I47" i="5"/>
  <c r="I40" i="5"/>
  <c r="I33" i="5"/>
  <c r="I25" i="5"/>
  <c r="I18" i="5"/>
  <c r="I11" i="5"/>
  <c r="I46" i="5"/>
  <c r="I39" i="5"/>
  <c r="I31" i="5"/>
  <c r="I24" i="5"/>
  <c r="I17" i="5"/>
  <c r="I10" i="5"/>
  <c r="I45" i="5"/>
  <c r="I37" i="5"/>
  <c r="I30" i="5"/>
  <c r="I23" i="5"/>
  <c r="I16" i="5"/>
  <c r="I44" i="5"/>
  <c r="I38" i="5"/>
  <c r="I32" i="5"/>
  <c r="I26" i="5"/>
  <c r="I20" i="5"/>
  <c r="I14" i="5"/>
  <c r="I9" i="5"/>
  <c r="H43" i="5"/>
  <c r="H36" i="5"/>
  <c r="H29" i="5"/>
  <c r="H22" i="5"/>
  <c r="H15" i="5"/>
  <c r="H49" i="5"/>
  <c r="H42" i="5"/>
  <c r="H35" i="5"/>
  <c r="H28" i="5"/>
  <c r="H21" i="5"/>
  <c r="H13" i="5"/>
  <c r="H48" i="5"/>
  <c r="H41" i="5"/>
  <c r="H34" i="5"/>
  <c r="H27" i="5"/>
  <c r="H19" i="5"/>
  <c r="H12" i="5"/>
  <c r="H47" i="5"/>
  <c r="H40" i="5"/>
  <c r="H33" i="5"/>
  <c r="H25" i="5"/>
  <c r="H18" i="5"/>
  <c r="H11" i="5"/>
  <c r="H46" i="5"/>
  <c r="H39" i="5"/>
  <c r="H31" i="5"/>
  <c r="H24" i="5"/>
  <c r="H17" i="5"/>
  <c r="H10" i="5"/>
  <c r="H45" i="5"/>
  <c r="H37" i="5"/>
  <c r="H30" i="5"/>
  <c r="H23" i="5"/>
  <c r="H16" i="5"/>
  <c r="H44" i="5"/>
  <c r="H38" i="5"/>
  <c r="H32" i="5"/>
  <c r="H26" i="5"/>
  <c r="H20" i="5"/>
  <c r="H14" i="5"/>
  <c r="D55" i="5" l="1"/>
  <c r="D56" i="5"/>
  <c r="D54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9" i="5"/>
  <c r="G49" i="5" l="1"/>
  <c r="F49" i="5"/>
  <c r="G48" i="5"/>
  <c r="F48" i="5"/>
  <c r="G47" i="5"/>
  <c r="F47" i="5"/>
  <c r="K47" i="5" s="1"/>
  <c r="M47" i="5" s="1"/>
  <c r="G46" i="5"/>
  <c r="F46" i="5"/>
  <c r="K46" i="5" s="1"/>
  <c r="M46" i="5" s="1"/>
  <c r="G45" i="5"/>
  <c r="F45" i="5"/>
  <c r="K45" i="5" s="1"/>
  <c r="M45" i="5" s="1"/>
  <c r="G44" i="5"/>
  <c r="F44" i="5"/>
  <c r="K44" i="5" s="1"/>
  <c r="G43" i="5"/>
  <c r="F43" i="5"/>
  <c r="K43" i="5" s="1"/>
  <c r="M43" i="5" s="1"/>
  <c r="G42" i="5"/>
  <c r="F42" i="5"/>
  <c r="K42" i="5" s="1"/>
  <c r="M42" i="5" s="1"/>
  <c r="G41" i="5"/>
  <c r="F41" i="5"/>
  <c r="G40" i="5"/>
  <c r="F40" i="5"/>
  <c r="K40" i="5" s="1"/>
  <c r="G39" i="5"/>
  <c r="F39" i="5"/>
  <c r="K39" i="5" s="1"/>
  <c r="M39" i="5" s="1"/>
  <c r="G38" i="5"/>
  <c r="F38" i="5"/>
  <c r="K38" i="5" s="1"/>
  <c r="M38" i="5" s="1"/>
  <c r="G37" i="5"/>
  <c r="F37" i="5"/>
  <c r="K37" i="5" s="1"/>
  <c r="M37" i="5" s="1"/>
  <c r="G36" i="5"/>
  <c r="F36" i="5"/>
  <c r="K36" i="5" s="1"/>
  <c r="G35" i="5"/>
  <c r="F35" i="5"/>
  <c r="K35" i="5" s="1"/>
  <c r="M35" i="5" s="1"/>
  <c r="G34" i="5"/>
  <c r="F34" i="5"/>
  <c r="K34" i="5" s="1"/>
  <c r="M34" i="5" s="1"/>
  <c r="G33" i="5"/>
  <c r="F33" i="5"/>
  <c r="K33" i="5" s="1"/>
  <c r="G32" i="5"/>
  <c r="F32" i="5"/>
  <c r="G31" i="5"/>
  <c r="F31" i="5"/>
  <c r="K31" i="5" s="1"/>
  <c r="M31" i="5" s="1"/>
  <c r="G30" i="5"/>
  <c r="F30" i="5"/>
  <c r="K30" i="5" s="1"/>
  <c r="M30" i="5" s="1"/>
  <c r="G29" i="5"/>
  <c r="F29" i="5"/>
  <c r="K29" i="5" s="1"/>
  <c r="M29" i="5" s="1"/>
  <c r="G28" i="5"/>
  <c r="F28" i="5"/>
  <c r="K28" i="5" s="1"/>
  <c r="G27" i="5"/>
  <c r="F27" i="5"/>
  <c r="K27" i="5" s="1"/>
  <c r="M27" i="5" s="1"/>
  <c r="G26" i="5"/>
  <c r="F26" i="5"/>
  <c r="K26" i="5" s="1"/>
  <c r="M26" i="5" s="1"/>
  <c r="G25" i="5"/>
  <c r="F25" i="5"/>
  <c r="G24" i="5"/>
  <c r="F24" i="5"/>
  <c r="K24" i="5" s="1"/>
  <c r="G23" i="5"/>
  <c r="F23" i="5"/>
  <c r="K23" i="5" s="1"/>
  <c r="M23" i="5" s="1"/>
  <c r="G22" i="5"/>
  <c r="F22" i="5"/>
  <c r="K22" i="5" s="1"/>
  <c r="M22" i="5" s="1"/>
  <c r="G21" i="5"/>
  <c r="F21" i="5"/>
  <c r="K21" i="5" s="1"/>
  <c r="M21" i="5" s="1"/>
  <c r="G20" i="5"/>
  <c r="F20" i="5"/>
  <c r="K20" i="5" s="1"/>
  <c r="G19" i="5"/>
  <c r="F19" i="5"/>
  <c r="K19" i="5" s="1"/>
  <c r="G18" i="5"/>
  <c r="F18" i="5"/>
  <c r="K18" i="5" s="1"/>
  <c r="M18" i="5" s="1"/>
  <c r="G17" i="5"/>
  <c r="F17" i="5"/>
  <c r="K17" i="5" s="1"/>
  <c r="M17" i="5" s="1"/>
  <c r="G16" i="5"/>
  <c r="F16" i="5"/>
  <c r="G15" i="5"/>
  <c r="F15" i="5"/>
  <c r="K15" i="5" s="1"/>
  <c r="M15" i="5" s="1"/>
  <c r="G14" i="5"/>
  <c r="F14" i="5"/>
  <c r="K14" i="5" s="1"/>
  <c r="M14" i="5" s="1"/>
  <c r="G13" i="5"/>
  <c r="F13" i="5"/>
  <c r="K13" i="5" s="1"/>
  <c r="M13" i="5" s="1"/>
  <c r="G12" i="5"/>
  <c r="F12" i="5"/>
  <c r="G11" i="5"/>
  <c r="F11" i="5"/>
  <c r="G10" i="5"/>
  <c r="F10" i="5"/>
  <c r="K10" i="5" s="1"/>
  <c r="M10" i="5" s="1"/>
  <c r="G9" i="5"/>
  <c r="F9" i="5"/>
  <c r="K9" i="5" s="1"/>
  <c r="M9" i="5" s="1"/>
  <c r="K16" i="5" l="1"/>
  <c r="M16" i="5" s="1"/>
  <c r="M24" i="5"/>
  <c r="K32" i="5"/>
  <c r="M32" i="5" s="1"/>
  <c r="M40" i="5"/>
  <c r="K48" i="5"/>
  <c r="M48" i="5" s="1"/>
  <c r="K11" i="5"/>
  <c r="M11" i="5" s="1"/>
  <c r="M19" i="5"/>
  <c r="K25" i="5"/>
  <c r="M25" i="5" s="1"/>
  <c r="M33" i="5"/>
  <c r="K41" i="5"/>
  <c r="M41" i="5" s="1"/>
  <c r="K49" i="5"/>
  <c r="M49" i="5" s="1"/>
  <c r="K12" i="5"/>
  <c r="M12" i="5" s="1"/>
  <c r="M20" i="5"/>
  <c r="M28" i="5"/>
  <c r="M36" i="5"/>
  <c r="M44" i="5"/>
  <c r="E54" i="5" l="1"/>
  <c r="M52" i="5"/>
  <c r="E55" i="5"/>
  <c r="M51" i="5"/>
  <c r="E56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nicha</author>
  </authors>
  <commentList>
    <comment ref="F8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Plusieurs méthodes de calcul</t>
        </r>
        <r>
          <rPr>
            <sz val="9"/>
            <color indexed="81"/>
            <rFont val="Tahoma"/>
            <family val="2"/>
          </rPr>
          <t xml:space="preserve"> :
datedif
arrondi.inf
annee()-annee()
fraction.annee
</t>
        </r>
      </text>
    </comment>
  </commentList>
</comments>
</file>

<file path=xl/sharedStrings.xml><?xml version="1.0" encoding="utf-8"?>
<sst xmlns="http://schemas.openxmlformats.org/spreadsheetml/2006/main" count="2100" uniqueCount="647">
  <si>
    <t>Neuchâtel</t>
  </si>
  <si>
    <t>NE</t>
  </si>
  <si>
    <t>A.T.P. Centre Portugais</t>
  </si>
  <si>
    <t>Rue de l'Hôtel-de-Ville 101 b</t>
  </si>
  <si>
    <t>La Chaux-de-Fonds</t>
  </si>
  <si>
    <t>+41 32 968 03 28</t>
  </si>
  <si>
    <t>Aimé Pouly Fontainemelon</t>
  </si>
  <si>
    <t>Avenue Robert 12</t>
  </si>
  <si>
    <t>Fontainemelon</t>
  </si>
  <si>
    <t>+41 32 852 03 46</t>
  </si>
  <si>
    <t>www.pouly.ch</t>
  </si>
  <si>
    <t>Aimé Pouly Gare de Neuchâtel</t>
  </si>
  <si>
    <t>Place de la Gare 1</t>
  </si>
  <si>
    <t>+41 32 725 23 23</t>
  </si>
  <si>
    <t>Aimé Pouly Les Arcades</t>
  </si>
  <si>
    <t>Faubourg de l'Hôpital 1</t>
  </si>
  <si>
    <t>+41 32 721 11 20</t>
  </si>
  <si>
    <t>Antica Roma</t>
  </si>
  <si>
    <t>Rue Saint-Maurice 13</t>
  </si>
  <si>
    <t>Le Landeron</t>
  </si>
  <si>
    <t>+41 32 751 50 49</t>
  </si>
  <si>
    <t>Appunto</t>
  </si>
  <si>
    <t>Avenue Champs-Montants 2, Manor Warenhaus Marin</t>
  </si>
  <si>
    <t>Marin-Epagnier</t>
  </si>
  <si>
    <t>+41 32 756 16 99</t>
  </si>
  <si>
    <t>www.manor.ch</t>
  </si>
  <si>
    <t>Atlantic'o</t>
  </si>
  <si>
    <t>Boulevard des Eplatures 21</t>
  </si>
  <si>
    <t>+41 32 926 04 04</t>
  </si>
  <si>
    <t>Auberge du Prévoux</t>
  </si>
  <si>
    <t>Le Prévoux 10</t>
  </si>
  <si>
    <t>Le Locle</t>
  </si>
  <si>
    <t>+41 32 931 23 13</t>
  </si>
  <si>
    <t>www.aubergeduprevoux.ch</t>
  </si>
  <si>
    <t>Bach &amp; Buck</t>
  </si>
  <si>
    <t>Rue de la Serre 97</t>
  </si>
  <si>
    <t>+41 32 913 53 76</t>
  </si>
  <si>
    <t>Bagelstein</t>
  </si>
  <si>
    <t>Rue de la Fleur-de-Lys 26</t>
  </si>
  <si>
    <t>www.bagelstein.ch</t>
  </si>
  <si>
    <t>Bambou Sushi</t>
  </si>
  <si>
    <t>Faubourg du Lac 10</t>
  </si>
  <si>
    <t>+41 32 721 35 35</t>
  </si>
  <si>
    <t>Bellevue</t>
  </si>
  <si>
    <t>Champs de la Fontaine 1</t>
  </si>
  <si>
    <t>Les Brenets</t>
  </si>
  <si>
    <t>+41 32 931 14 21</t>
  </si>
  <si>
    <t>www.restaurant-bellevue-les-brenets.ch</t>
  </si>
  <si>
    <t>BESSA</t>
  </si>
  <si>
    <t>Avenue Léopold-Robert 45</t>
  </si>
  <si>
    <t>+41 32 914 00 34</t>
  </si>
  <si>
    <t>www.boulangeriebessa.ch</t>
  </si>
  <si>
    <t>Faubourg de l’Hôpital 77</t>
  </si>
  <si>
    <t>+41 32 721 02 51</t>
  </si>
  <si>
    <t>Avenue Leopold-Robert 45</t>
  </si>
  <si>
    <t>+41 21 991 34 06</t>
  </si>
  <si>
    <t>Boulangerie Bienvenu SNC</t>
  </si>
  <si>
    <t>Avenue Léopold-Robert 56A</t>
  </si>
  <si>
    <t>+41 32 916 10 00</t>
  </si>
  <si>
    <t>Brasseurs</t>
  </si>
  <si>
    <t>Faubourg du Lac 1</t>
  </si>
  <si>
    <t>+41 32 721 12 12</t>
  </si>
  <si>
    <t>www.les-brasseurs.ch</t>
  </si>
  <si>
    <t>Brezelkönig</t>
  </si>
  <si>
    <t>Place de la gare</t>
  </si>
  <si>
    <t>www.brezelkoenig.ch</t>
  </si>
  <si>
    <t>Cactus</t>
  </si>
  <si>
    <t>Rue J.-J.Lallemand 1</t>
  </si>
  <si>
    <t>+41 32 710 08 68</t>
  </si>
  <si>
    <t>www.cactus-resto.ch</t>
  </si>
  <si>
    <t>Caffè Spettacolo</t>
  </si>
  <si>
    <t>Gare CFF</t>
  </si>
  <si>
    <t>Neuchâtel 2</t>
  </si>
  <si>
    <t>+41 32 725 19 62</t>
  </si>
  <si>
    <t>www.caffe-spettacolo.ch</t>
  </si>
  <si>
    <t>Capitainerie</t>
  </si>
  <si>
    <t>Rue du Port 5</t>
  </si>
  <si>
    <t>+41 32 751 52 08</t>
  </si>
  <si>
    <t>www.capitainerie.ch</t>
  </si>
  <si>
    <t>Ca'Puccini</t>
  </si>
  <si>
    <t>Rue de la Pierre-à-Mazel 10</t>
  </si>
  <si>
    <t>www.coop.ch</t>
  </si>
  <si>
    <t>Carnotzet</t>
  </si>
  <si>
    <t>Rue de la Gare 20</t>
  </si>
  <si>
    <t>+41 32 751 29 12</t>
  </si>
  <si>
    <t>www.carnotzet.ch</t>
  </si>
  <si>
    <t>Casa Rossa</t>
  </si>
  <si>
    <t>Rue de la Balance 8</t>
  </si>
  <si>
    <t>+41 32 968 32 18</t>
  </si>
  <si>
    <t>www.casarossa.ch</t>
  </si>
  <si>
    <t>Casino</t>
  </si>
  <si>
    <t>Faubourg du Lac 14</t>
  </si>
  <si>
    <t>+41 32 729 90 00</t>
  </si>
  <si>
    <t>www.casino-neuchatel.ch</t>
  </si>
  <si>
    <t>Cercle de l'Union</t>
  </si>
  <si>
    <t>Rue de la Serre 64</t>
  </si>
  <si>
    <t>+41 32 913 05 60</t>
  </si>
  <si>
    <t>www.cercleunion.ch</t>
  </si>
  <si>
    <t>Cercle Italien</t>
  </si>
  <si>
    <t>Rue du Parc 43</t>
  </si>
  <si>
    <t>+41 32 914 00 80</t>
  </si>
  <si>
    <t>Cheminée</t>
  </si>
  <si>
    <t>Rue de la Charrière 91</t>
  </si>
  <si>
    <t>+41 32 968 62 87</t>
  </si>
  <si>
    <t>www.lacheminee.ch</t>
  </si>
  <si>
    <t>Chevreuil</t>
  </si>
  <si>
    <t>Les Grandes-Crosettes 13</t>
  </si>
  <si>
    <t>+41 32 913 40 92</t>
  </si>
  <si>
    <t>Chevrolet 50</t>
  </si>
  <si>
    <t>Rue Louis-Joseph-Chevrolet 50</t>
  </si>
  <si>
    <t>+41 32 925 96 25</t>
  </si>
  <si>
    <t>www.chevrolet50.ch</t>
  </si>
  <si>
    <t>Chez Max et Meuron</t>
  </si>
  <si>
    <t>Passage Maximilien-de-Meuron 4</t>
  </si>
  <si>
    <t>+41 32 717 82 24</t>
  </si>
  <si>
    <t>www.chezmaxetmeuron.ch</t>
  </si>
  <si>
    <t>Chez Sandro</t>
  </si>
  <si>
    <t>Rue de la Gare 4</t>
  </si>
  <si>
    <t>+41 32 931 40 87</t>
  </si>
  <si>
    <t>www.chez-sandro.ch</t>
  </si>
  <si>
    <t>Chez Yasar</t>
  </si>
  <si>
    <t>grand-pont 16</t>
  </si>
  <si>
    <t>Cornaux NE</t>
  </si>
  <si>
    <t>+41 32 757 60 61</t>
  </si>
  <si>
    <t>Citérama</t>
  </si>
  <si>
    <t>Espacité 1</t>
  </si>
  <si>
    <t>+41 32 913 12 43</t>
  </si>
  <si>
    <t>www.restaurant-citerama.ch</t>
  </si>
  <si>
    <t>Colonia Libera Italiana</t>
  </si>
  <si>
    <t>Rue du Tertre 32</t>
  </si>
  <si>
    <t>+41 32 725 73 33</t>
  </si>
  <si>
    <t>Coop Restaurant</t>
  </si>
  <si>
    <t>Rue des Epancheurs 3</t>
  </si>
  <si>
    <t>Avenue Léopold Robert 151</t>
  </si>
  <si>
    <t>+41 32 723 24 00</t>
  </si>
  <si>
    <t>Croisette</t>
  </si>
  <si>
    <t>Rue du Marais 10</t>
  </si>
  <si>
    <t>+41 32 931 35 30</t>
  </si>
  <si>
    <t>www.lacroisette.ch</t>
  </si>
  <si>
    <t>Croix-Blanche</t>
  </si>
  <si>
    <t>Route de Neuchâtel 12</t>
  </si>
  <si>
    <t>Cressier NE</t>
  </si>
  <si>
    <t>+41 32 757 11 66</t>
  </si>
  <si>
    <t>www.croix-blanche.ch</t>
  </si>
  <si>
    <t>Dallmayr Baume et Mercier</t>
  </si>
  <si>
    <t>Champ Nauger 4</t>
  </si>
  <si>
    <t>Desperado</t>
  </si>
  <si>
    <t>Place Numa-Droz 1</t>
  </si>
  <si>
    <t>+41 32 710 00 10</t>
  </si>
  <si>
    <t>www.desperado.ch</t>
  </si>
  <si>
    <t>Diablo</t>
  </si>
  <si>
    <t>Rue Daniel-Jeanrichard 35</t>
  </si>
  <si>
    <t>+41 32 913 13 10</t>
  </si>
  <si>
    <t>Dino's Italia</t>
  </si>
  <si>
    <t>Rue de l'Hôtel-de-Ville 39</t>
  </si>
  <si>
    <t>+41 32 968 49 98</t>
  </si>
  <si>
    <t>Domino's</t>
  </si>
  <si>
    <t>Espace de l'Europe 3</t>
  </si>
  <si>
    <t>+41 43 255 21 41</t>
  </si>
  <si>
    <t>www.dominos.ch</t>
  </si>
  <si>
    <t>Döner Kebab</t>
  </si>
  <si>
    <t>Rue Daniel-Jeanrichard 41</t>
  </si>
  <si>
    <t>+41 32 913 05 19</t>
  </si>
  <si>
    <t>du Cerf</t>
  </si>
  <si>
    <t>Rue Ancien Hôtel de Ville 4</t>
  </si>
  <si>
    <t>+41 32 724 27 44</t>
  </si>
  <si>
    <t>www.cafeducerf.ch</t>
  </si>
  <si>
    <t>Ecureuil</t>
  </si>
  <si>
    <t>Bois-du-Couvent 108</t>
  </si>
  <si>
    <t>+41 32 913 16 48</t>
  </si>
  <si>
    <t>www.restaurant-ecureuil.ch</t>
  </si>
  <si>
    <t>Ekai</t>
  </si>
  <si>
    <t>Espace de L'Europe 3</t>
  </si>
  <si>
    <t>+41 32 721 06 30</t>
  </si>
  <si>
    <t>Elite</t>
  </si>
  <si>
    <t>Rue du 1er-Mars 9</t>
  </si>
  <si>
    <t>+41 32 968 95 55</t>
  </si>
  <si>
    <t>Faucheurs</t>
  </si>
  <si>
    <t>Rue des Granges 5</t>
  </si>
  <si>
    <t>+41 32 534 38 00</t>
  </si>
  <si>
    <t>Ferme Droz-dit-Busset</t>
  </si>
  <si>
    <t>Boulevard des Eplatures 58</t>
  </si>
  <si>
    <t>+41 32 922 62 38</t>
  </si>
  <si>
    <t>www.fermedrozditbusset.ch</t>
  </si>
  <si>
    <t>Feuillage</t>
  </si>
  <si>
    <t>Rue de la Gare 38</t>
  </si>
  <si>
    <t>+41 32 753 02 02</t>
  </si>
  <si>
    <t>www.feuillage.ch</t>
  </si>
  <si>
    <t>Fiorello Piadineria</t>
  </si>
  <si>
    <t>Bassin 12</t>
  </si>
  <si>
    <t>+41 32 721 06 55</t>
  </si>
  <si>
    <t>www.fiorello-piadineria.com</t>
  </si>
  <si>
    <t>Fleur de Lys</t>
  </si>
  <si>
    <t>Rue du Bassin 10</t>
  </si>
  <si>
    <t>+41 32 724 30 30</t>
  </si>
  <si>
    <t>Franky Grill &amp; Cupcakes Factory</t>
  </si>
  <si>
    <t>Rue Neuve 7</t>
  </si>
  <si>
    <t>+41 32 554 63 84</t>
  </si>
  <si>
    <t>www.facebook.com/FrankyGrill07</t>
  </si>
  <si>
    <t>Halles</t>
  </si>
  <si>
    <t>Rue du Trésor 4</t>
  </si>
  <si>
    <t>+41 32 724 31 41</t>
  </si>
  <si>
    <t>www.maisondeshalles.ch</t>
  </si>
  <si>
    <t>Il Grotto</t>
  </si>
  <si>
    <t>Rue de l'Evole 4</t>
  </si>
  <si>
    <t>+41 32 725 20 88</t>
  </si>
  <si>
    <t>http://www.il-grotto.ch</t>
  </si>
  <si>
    <t>iNOX Club-House</t>
  </si>
  <si>
    <t>Av. Léopold-Robert 73</t>
  </si>
  <si>
    <t>+41 32 913 22 90</t>
  </si>
  <si>
    <t>www.in-ox.ch</t>
  </si>
  <si>
    <t>ITAL'panini</t>
  </si>
  <si>
    <t>Rue de la Serre 25</t>
  </si>
  <si>
    <t>+41 32 914 31 98</t>
  </si>
  <si>
    <t>www.italpanini.ch</t>
  </si>
  <si>
    <t>La Boutique du Pain Charmillot</t>
  </si>
  <si>
    <t>Grand-Rue 10</t>
  </si>
  <si>
    <t>+41 32 932 10 84</t>
  </si>
  <si>
    <t>La Désobéissance</t>
  </si>
  <si>
    <t>Fausses-Brayes 19</t>
  </si>
  <si>
    <t>+41 32 724 63 55</t>
  </si>
  <si>
    <t>www.desobeissance.ch</t>
  </si>
  <si>
    <t>La Fugue d'Alpes et Lac</t>
  </si>
  <si>
    <t>Place de la Gare 2</t>
  </si>
  <si>
    <t>+41 32 723 19 19</t>
  </si>
  <si>
    <t>www.lafugue-restaurant.ch</t>
  </si>
  <si>
    <t>La Place</t>
  </si>
  <si>
    <t>Rue du Collège 1</t>
  </si>
  <si>
    <t>+41 32 932 23 03</t>
  </si>
  <si>
    <t>www.laplace-cafe-restaurant.ch</t>
  </si>
  <si>
    <t>La Table du Reymond</t>
  </si>
  <si>
    <t>Le Reymond 37</t>
  </si>
  <si>
    <t>+41 32 501 22 06</t>
  </si>
  <si>
    <t>https://www.facebook.com/latabledureymond/</t>
  </si>
  <si>
    <t>Lagune</t>
  </si>
  <si>
    <t>Rte de la plage-piscine</t>
  </si>
  <si>
    <t>+41 32 751 26 88</t>
  </si>
  <si>
    <t>la-lagune.info</t>
  </si>
  <si>
    <t>L'ami Ami</t>
  </si>
  <si>
    <t>Rue du Bassin 8</t>
  </si>
  <si>
    <t>+41 32 725 60 73</t>
  </si>
  <si>
    <t>www.cafe-ami-ami.ch/</t>
  </si>
  <si>
    <t>Le Banneret</t>
  </si>
  <si>
    <t>Rue de Fleury 1</t>
  </si>
  <si>
    <t>+41 32 725 58 61</t>
  </si>
  <si>
    <t>www.restaurantlebanneret.ch</t>
  </si>
  <si>
    <t>Le Bistrot du Concert</t>
  </si>
  <si>
    <t>Rue de l'Hôtel-de-Ville 4</t>
  </si>
  <si>
    <t>+41 32 724 62 16</t>
  </si>
  <si>
    <t>www.maisonduconcert.ch/le-bistrot-du-concert</t>
  </si>
  <si>
    <t>Le Buffet d'un Tram</t>
  </si>
  <si>
    <t>Avenue François-Borel 3</t>
  </si>
  <si>
    <t>Cortaillod</t>
  </si>
  <si>
    <t>+41 32 842 29 92</t>
  </si>
  <si>
    <t>www.buffetduntram.ch</t>
  </si>
  <si>
    <t>Le Café des Amis</t>
  </si>
  <si>
    <t>Quai Robert-Comtesse 4</t>
  </si>
  <si>
    <t>+41 32 721 08 08</t>
  </si>
  <si>
    <t>www.cafedesamisneuchatel.ch</t>
  </si>
  <si>
    <t>Le jardin asiatique</t>
  </si>
  <si>
    <t>Rue des Envers 64</t>
  </si>
  <si>
    <t>+41 32 920 30 67</t>
  </si>
  <si>
    <t>Le Lotus</t>
  </si>
  <si>
    <t>Rue Numa-Droz 208</t>
  </si>
  <si>
    <t>+41 32 926 30 26</t>
  </si>
  <si>
    <t>Le Snack Naïri</t>
  </si>
  <si>
    <t>Avenue Léopold-Robert 81</t>
  </si>
  <si>
    <t>+41 79 844 28 23</t>
  </si>
  <si>
    <t>Léopold</t>
  </si>
  <si>
    <t>Av. Léopold-Robert 84</t>
  </si>
  <si>
    <t>+41 32 914 01 39</t>
  </si>
  <si>
    <t>Les Enfants Terribles</t>
  </si>
  <si>
    <t>Rue du Progès 63</t>
  </si>
  <si>
    <t>+41 32 913 39 90</t>
  </si>
  <si>
    <t>Maharajah</t>
  </si>
  <si>
    <t>Rue de la Balance 15</t>
  </si>
  <si>
    <t>+41 32 968 03 40</t>
  </si>
  <si>
    <t>www.maharajah.ch</t>
  </si>
  <si>
    <t>Maison de Prussien</t>
  </si>
  <si>
    <t>Rue des Tunnels 11</t>
  </si>
  <si>
    <t>+41 32 730 54 54</t>
  </si>
  <si>
    <t>www.hotel-prussien.ch/restaurant</t>
  </si>
  <si>
    <t>Manora</t>
  </si>
  <si>
    <t>Bd. des Eplatures 20, Warenhaus La Chaux-de-Fonds</t>
  </si>
  <si>
    <t>+41 32 924 26 09</t>
  </si>
  <si>
    <t>McDonald's</t>
  </si>
  <si>
    <t>Place de la gare 1</t>
  </si>
  <si>
    <t>+41 32 725 35 15</t>
  </si>
  <si>
    <t>www.mcdonalds.ch</t>
  </si>
  <si>
    <t>Place de la Gare 6</t>
  </si>
  <si>
    <t>+41 21 320 48 51</t>
  </si>
  <si>
    <t>Route des Preveuils 2</t>
  </si>
  <si>
    <t>+41 32 753 00 20</t>
  </si>
  <si>
    <t>Bd. des Eplatures 62</t>
  </si>
  <si>
    <t>+41 32 926 04 05</t>
  </si>
  <si>
    <t>McDonald's Restaurant</t>
  </si>
  <si>
    <t>Rue de l'hôpital 20</t>
  </si>
  <si>
    <t>+41 32 724 10 34</t>
  </si>
  <si>
    <t>Migros Restaurant</t>
  </si>
  <si>
    <t>+41 58 573 85 25</t>
  </si>
  <si>
    <t>www.migros.ch</t>
  </si>
  <si>
    <t>Rue Bournot 35</t>
  </si>
  <si>
    <t>+41 58 573 16 40</t>
  </si>
  <si>
    <t>2 Route des Perveuils</t>
  </si>
  <si>
    <t>Rue Daniel-JeanRichard 23</t>
  </si>
  <si>
    <t>+41 58 573 14 19</t>
  </si>
  <si>
    <t>Rue de l'hôpital 12</t>
  </si>
  <si>
    <t>+41 58 573 19 05</t>
  </si>
  <si>
    <t>Mocambo</t>
  </si>
  <si>
    <t>Avenue Léopold-Robert 79</t>
  </si>
  <si>
    <t>+41 32 913 30 30</t>
  </si>
  <si>
    <t>www.restaurant-lemocambo.ch</t>
  </si>
  <si>
    <t>Molino</t>
  </si>
  <si>
    <t>36 Route de la Gare</t>
  </si>
  <si>
    <t>Auvernier</t>
  </si>
  <si>
    <t>www.molino.ch</t>
  </si>
  <si>
    <t>Napoli</t>
  </si>
  <si>
    <t>Rue du Temple 2</t>
  </si>
  <si>
    <t>St-Blaise</t>
  </si>
  <si>
    <t>+41 32 753 58 38</t>
  </si>
  <si>
    <t>Next Stop</t>
  </si>
  <si>
    <t>Place Blaise-Cendrars 5</t>
  </si>
  <si>
    <t>+41 32 721 00 14</t>
  </si>
  <si>
    <t>www.next-stop.ch</t>
  </si>
  <si>
    <t>Oliva</t>
  </si>
  <si>
    <t>+41 32 753 04 01</t>
  </si>
  <si>
    <t>www.marincentre.ch</t>
  </si>
  <si>
    <t>Pacha</t>
  </si>
  <si>
    <t>Rue de la Serre 45</t>
  </si>
  <si>
    <t>+41 32 913 23 32</t>
  </si>
  <si>
    <t>PamBar</t>
  </si>
  <si>
    <t>Avenue de la Gare 1</t>
  </si>
  <si>
    <t>+41 32 725 04 44</t>
  </si>
  <si>
    <t>www.pambar.ch</t>
  </si>
  <si>
    <t>Panetier</t>
  </si>
  <si>
    <t>Rue du Grenier 12</t>
  </si>
  <si>
    <t>+41 32 913 34 90</t>
  </si>
  <si>
    <t>Parenthèse</t>
  </si>
  <si>
    <t>Rue de l'hôtel-de-Ville 114</t>
  </si>
  <si>
    <t>+41 32 968 03 89</t>
  </si>
  <si>
    <t>www.la-parenthese.ch</t>
  </si>
  <si>
    <t>Pause-Café</t>
  </si>
  <si>
    <t>Rue de la Fleur de Lys 26</t>
  </si>
  <si>
    <t>+41 79 157 04 13</t>
  </si>
  <si>
    <t>www.villarsholding.ch/restauration/</t>
  </si>
  <si>
    <t>Pékin</t>
  </si>
  <si>
    <t>Grand-Rue 37</t>
  </si>
  <si>
    <t>Peseux</t>
  </si>
  <si>
    <t>+41 32 731 40 40</t>
  </si>
  <si>
    <t>Pékin Express</t>
  </si>
  <si>
    <t>Avenue Léopold-Robert 68</t>
  </si>
  <si>
    <t>+41 32 913 26 88</t>
  </si>
  <si>
    <t>www.le-pekin-express.ch</t>
  </si>
  <si>
    <t>Petit Hôtel de Chaumont</t>
  </si>
  <si>
    <t>Chemin de la Tour 20</t>
  </si>
  <si>
    <t>Chaumont-de-Pury</t>
  </si>
  <si>
    <t>+41 32 754 10 54</t>
  </si>
  <si>
    <t>www.petithotel.ch</t>
  </si>
  <si>
    <t>Piccola Italia</t>
  </si>
  <si>
    <t>Rue du Marise 16</t>
  </si>
  <si>
    <t>+41 32 931 40 90</t>
  </si>
  <si>
    <t>Pierre-à-Bot</t>
  </si>
  <si>
    <t>Pierre-à-Bot 106</t>
  </si>
  <si>
    <t>+41 32 725 33 80</t>
  </si>
  <si>
    <t>www.pintedepierreabot.ch</t>
  </si>
  <si>
    <t>Piscine + Patinoires</t>
  </si>
  <si>
    <t>Chemin des Mélèzes 2-4</t>
  </si>
  <si>
    <t>+41 32 913 20 94</t>
  </si>
  <si>
    <t>Pizza 15</t>
  </si>
  <si>
    <t>Rue des poudrières 10</t>
  </si>
  <si>
    <t>+41 32 730 13 13</t>
  </si>
  <si>
    <t>www.pizza15.ch</t>
  </si>
  <si>
    <t>Pizza Fun</t>
  </si>
  <si>
    <t>Grand-Rue 14</t>
  </si>
  <si>
    <t>Fleurier</t>
  </si>
  <si>
    <t>+41 32 861 44 00</t>
  </si>
  <si>
    <t>www.pizzafun.ch</t>
  </si>
  <si>
    <t>Pizzeria-Kebab LCDF</t>
  </si>
  <si>
    <t>Avenue Léopold-Robert 76</t>
  </si>
  <si>
    <t>+41 32 913 17 86</t>
  </si>
  <si>
    <t>Plaisirs et Saveurs</t>
  </si>
  <si>
    <t>Rue de la Baconnière 43</t>
  </si>
  <si>
    <t>Boudry</t>
  </si>
  <si>
    <t>+41 32 841 72 10</t>
  </si>
  <si>
    <t>www.plaisirsetsaveurs.ch</t>
  </si>
  <si>
    <t>Red Pepper</t>
  </si>
  <si>
    <t>Grand'Rue 10</t>
  </si>
  <si>
    <t>+41 32 535 10 45</t>
  </si>
  <si>
    <t>www.redpepper.ch</t>
  </si>
  <si>
    <t>Restaurant du CIS</t>
  </si>
  <si>
    <t>Route des Marais 10</t>
  </si>
  <si>
    <t>+41 32 755 71 76</t>
  </si>
  <si>
    <t>www.cis-marin.ch/https:// www.facebook.co/2074marin/</t>
  </si>
  <si>
    <t>Restaurant du Grand-Pont</t>
  </si>
  <si>
    <t>Av. Léopold-Robert 118</t>
  </si>
  <si>
    <t>+41 76 331 76 21</t>
  </si>
  <si>
    <t>Restaurant le Bureau</t>
  </si>
  <si>
    <t>Rue de l'Orangerie 4</t>
  </si>
  <si>
    <t>+41 32 724 48 68</t>
  </si>
  <si>
    <t>www.resteaubureau.ch</t>
  </si>
  <si>
    <t>Siam-Orchidée</t>
  </si>
  <si>
    <t>Crêt-du-Locle 25</t>
  </si>
  <si>
    <t>Le Crêt-du-Locle</t>
  </si>
  <si>
    <t>+41 32 926 30 35</t>
  </si>
  <si>
    <t>www.siam-orchidee.ch</t>
  </si>
  <si>
    <t>Silex</t>
  </si>
  <si>
    <t>Port d'Hauterive</t>
  </si>
  <si>
    <t>Hauterive NE</t>
  </si>
  <si>
    <t>+41 32 725 03 25</t>
  </si>
  <si>
    <t>www.lesilex.ch</t>
  </si>
  <si>
    <t>Sukhothai</t>
  </si>
  <si>
    <t>Le Bourg 1</t>
  </si>
  <si>
    <t>Valangin</t>
  </si>
  <si>
    <t>+41 32 857 15 73</t>
  </si>
  <si>
    <t>www.sukhothai-neuchatel.ch</t>
  </si>
  <si>
    <t>Sultan</t>
  </si>
  <si>
    <t>Rue de Gibraltar 1</t>
  </si>
  <si>
    <t>+41 32 721 35 08</t>
  </si>
  <si>
    <t>www.sultanindian.ch</t>
  </si>
  <si>
    <t>Swisskos</t>
  </si>
  <si>
    <t>Rue de l'Hôtel-de-Ville 50</t>
  </si>
  <si>
    <t>Taverne Neuchâteloise</t>
  </si>
  <si>
    <t>Rue de l'Orangerie 5</t>
  </si>
  <si>
    <t>+41 32 725 27 01</t>
  </si>
  <si>
    <t>www.lataverneuchateloise.ch</t>
  </si>
  <si>
    <t>Taverne Pub Des Sports</t>
  </si>
  <si>
    <t>Rue de la Charrière 73 b</t>
  </si>
  <si>
    <t>+41 32 968 61 61</t>
  </si>
  <si>
    <t>Toscana</t>
  </si>
  <si>
    <t>Avenue Léopold-Robert 13</t>
  </si>
  <si>
    <t>+41 32 913 37 31</t>
  </si>
  <si>
    <t>www.fleur-de-lys.ch</t>
  </si>
  <si>
    <t>Tunnels</t>
  </si>
  <si>
    <t>Rue de l'Hôtel-de-Ville 109</t>
  </si>
  <si>
    <t>+41 32 968 20 01</t>
  </si>
  <si>
    <t>Union</t>
  </si>
  <si>
    <t>Avenue Léopold-Robert 29</t>
  </si>
  <si>
    <t>+41 32 914 01 01</t>
  </si>
  <si>
    <t>www.unionlachaux.ch</t>
  </si>
  <si>
    <t>Vaisseau</t>
  </si>
  <si>
    <t>Petit-Cortaillod 38</t>
  </si>
  <si>
    <t>+41 32 843 44 77</t>
  </si>
  <si>
    <t>www.hotel-le-vaisseau.ch</t>
  </si>
  <si>
    <t>Verger</t>
  </si>
  <si>
    <t>Le Verger 2</t>
  </si>
  <si>
    <t>Thielle</t>
  </si>
  <si>
    <t>+41 32 753 05 59</t>
  </si>
  <si>
    <t>Vignoble</t>
  </si>
  <si>
    <t>Rue du Châtelard 3</t>
  </si>
  <si>
    <t>+41 32 731 12 40</t>
  </si>
  <si>
    <t>www.hotel-du-vignoble.ch</t>
  </si>
  <si>
    <t>Xpresso-Café</t>
  </si>
  <si>
    <t>Léopold-Robert 151</t>
  </si>
  <si>
    <t>+41 79 124 33 42</t>
  </si>
  <si>
    <t>Xpresso-café</t>
  </si>
  <si>
    <t>Pierre-a-Mazel</t>
  </si>
  <si>
    <t>+41 79 124 34 02</t>
  </si>
  <si>
    <t>Rue de la Gruère 13</t>
  </si>
  <si>
    <t>Saignelégier</t>
  </si>
  <si>
    <t>JU</t>
  </si>
  <si>
    <t>+41 32 951 16 20</t>
  </si>
  <si>
    <t>www.hotels-saignelgier.ch</t>
  </si>
  <si>
    <t>Charrue</t>
  </si>
  <si>
    <t>Route de Courroux 22</t>
  </si>
  <si>
    <t>Delémont</t>
  </si>
  <si>
    <t>Sur les Ponts 3</t>
  </si>
  <si>
    <t>Porrentruy</t>
  </si>
  <si>
    <t>+41 32 465 35 60</t>
  </si>
  <si>
    <t>Rue des Rangiers 4</t>
  </si>
  <si>
    <t>Rue de l'Abbé-Monnin 81</t>
  </si>
  <si>
    <t>Bassecourt</t>
  </si>
  <si>
    <t>Croix Fédérale</t>
  </si>
  <si>
    <t>Rue Préfet Compte 28</t>
  </si>
  <si>
    <t>Courtételle</t>
  </si>
  <si>
    <t>+41 32 422 00 60</t>
  </si>
  <si>
    <t>Golf les Bois</t>
  </si>
  <si>
    <t>Les Mûrs 1</t>
  </si>
  <si>
    <t>Les Bois</t>
  </si>
  <si>
    <t>+41 32 961 18 26</t>
  </si>
  <si>
    <t>www.golflesbois.ch</t>
  </si>
  <si>
    <t>La Couronne</t>
  </si>
  <si>
    <t>Route Principale 51</t>
  </si>
  <si>
    <t>Bure</t>
  </si>
  <si>
    <t>+41 32 466 53 33</t>
  </si>
  <si>
    <t>www.couronne-bure.ch/</t>
  </si>
  <si>
    <t>Route de Moutier 115</t>
  </si>
  <si>
    <t>+41 32 423 33 22</t>
  </si>
  <si>
    <t>Metropole</t>
  </si>
  <si>
    <t>Quai de la Sorne 4</t>
  </si>
  <si>
    <t>+41 32 423 41 01</t>
  </si>
  <si>
    <t>www.restaurant-metropole</t>
  </si>
  <si>
    <t>Rue de la Maltière 12</t>
  </si>
  <si>
    <t>Poste</t>
  </si>
  <si>
    <t>Place 23 juin 8</t>
  </si>
  <si>
    <t>+41 32 951 11 79</t>
  </si>
  <si>
    <t>Relais du Peupé</t>
  </si>
  <si>
    <t>Le Peu-Péquignot 4</t>
  </si>
  <si>
    <t>Le Noirmont</t>
  </si>
  <si>
    <t>+41 32 953 14 01</t>
  </si>
  <si>
    <t>www.relais-du-peupe.ch</t>
  </si>
  <si>
    <t>Subway</t>
  </si>
  <si>
    <t>Collègegasse 8</t>
  </si>
  <si>
    <t>Biel</t>
  </si>
  <si>
    <t>BE</t>
  </si>
  <si>
    <t>+41 32 322 55 17</t>
  </si>
  <si>
    <t>www.subway-sandwiches.ch</t>
  </si>
  <si>
    <t>Nidaugasse 35</t>
  </si>
  <si>
    <t>+41 32 327 20 60</t>
  </si>
  <si>
    <t>Kanalgasse 38</t>
  </si>
  <si>
    <t>+41 58 567 69 50</t>
  </si>
  <si>
    <t>Bahnhof / Bahnhofstr.2</t>
  </si>
  <si>
    <t>+41 32 323 77 47</t>
  </si>
  <si>
    <t>Migros Take Away</t>
  </si>
  <si>
    <t>Bahnhofstrasse 15</t>
  </si>
  <si>
    <t>+41 32 325 35 65</t>
  </si>
  <si>
    <t>Barrique</t>
  </si>
  <si>
    <t>Neumarktstrasse 40</t>
  </si>
  <si>
    <t>+41 32 328 68 68</t>
  </si>
  <si>
    <t>www.restaurant-barrique.ch</t>
  </si>
  <si>
    <t>Salzhausstrasse 31</t>
  </si>
  <si>
    <t>+41 32 321 40 80</t>
  </si>
  <si>
    <t>Joran</t>
  </si>
  <si>
    <t>Badhausstrasse 1 A</t>
  </si>
  <si>
    <t>+41 32 329 88 22</t>
  </si>
  <si>
    <t>Han Mongolian Barbecue</t>
  </si>
  <si>
    <t>Zentralstrasse 2</t>
  </si>
  <si>
    <t>+41 32 322 00 30</t>
  </si>
  <si>
    <t>www.han.ch</t>
  </si>
  <si>
    <t>Rotonde</t>
  </si>
  <si>
    <t>Bahnhofstrasse 11</t>
  </si>
  <si>
    <t>+41 32 323 42 33</t>
  </si>
  <si>
    <t>www.stadthausag.ch</t>
  </si>
  <si>
    <t>Starbucks</t>
  </si>
  <si>
    <t>Nidaugasse 45</t>
  </si>
  <si>
    <t>+41 32 322 54 52</t>
  </si>
  <si>
    <t>www.starbucks.ch</t>
  </si>
  <si>
    <t>Egge 6</t>
  </si>
  <si>
    <t>J. Rosiusstrasse 6</t>
  </si>
  <si>
    <t>+41 32 322 66 38</t>
  </si>
  <si>
    <t>www.egge6.ch</t>
  </si>
  <si>
    <t>Brüggstrasse 5</t>
  </si>
  <si>
    <t>+41 58 567 31 00</t>
  </si>
  <si>
    <t>Arcade</t>
  </si>
  <si>
    <t>Zentralstrasse 44</t>
  </si>
  <si>
    <t>+41 32 322 36 02</t>
  </si>
  <si>
    <t>Dieci</t>
  </si>
  <si>
    <t>Jurastrasse 9</t>
  </si>
  <si>
    <t>Biel/Bienne</t>
  </si>
  <si>
    <t>+41 55 221 80 10</t>
  </si>
  <si>
    <t>www.dieci.ch</t>
  </si>
  <si>
    <t>Satriale’s</t>
  </si>
  <si>
    <t>Chemin du parc 10</t>
  </si>
  <si>
    <t>+41 32 534 91 95</t>
  </si>
  <si>
    <t>www.restaurant-satriales.ch</t>
  </si>
  <si>
    <t>Bahnhofplatz 4</t>
  </si>
  <si>
    <t>+41 32 322 90 84</t>
  </si>
  <si>
    <t>Elfenau (ZFV)</t>
  </si>
  <si>
    <t>Aarbergstrasse 107a</t>
  </si>
  <si>
    <t>Ristretti Bienne</t>
  </si>
  <si>
    <t>Zentralstrasse 40, Centre Commercial Manor</t>
  </si>
  <si>
    <t>+41 32 322 72 48</t>
  </si>
  <si>
    <t>www.bisa.ch</t>
  </si>
  <si>
    <t>SBB Rangierbahnhof Biel</t>
  </si>
  <si>
    <t>Schwanengasse 54</t>
  </si>
  <si>
    <t>+41 32 361 20 94</t>
  </si>
  <si>
    <t>http://zfv.ch/de/microsites/sbb-restaurant-rangierbahnhof-biel</t>
  </si>
  <si>
    <t>Bamica Sa - Bagelstein</t>
  </si>
  <si>
    <t>Nidaugasse 41</t>
  </si>
  <si>
    <t>Zürichstrasse 24c</t>
  </si>
  <si>
    <t>L'Osteria Biel Elite</t>
  </si>
  <si>
    <t>Bahnhofstrasse 14</t>
  </si>
  <si>
    <t>+41 58 567 02 00</t>
  </si>
  <si>
    <t>www.losteria.ch</t>
  </si>
  <si>
    <t>Rue du Marché Neuf 14</t>
  </si>
  <si>
    <t>+41 32 322 88 13</t>
  </si>
  <si>
    <t>Parc Café</t>
  </si>
  <si>
    <t>Ländtestrasse 4</t>
  </si>
  <si>
    <t>+41 32 533 24 74</t>
  </si>
  <si>
    <t>www.parc-cafe.ch</t>
  </si>
  <si>
    <t>El Rancho / Cuba Bar</t>
  </si>
  <si>
    <t>Bahnhofstrasse 42</t>
  </si>
  <si>
    <t>+41 32 323 05 50</t>
  </si>
  <si>
    <t>www.cubabar.ch</t>
  </si>
  <si>
    <t>Linde (ZFV)</t>
  </si>
  <si>
    <t>Scheibenweg / Ch. de la Ciblerie 45</t>
  </si>
  <si>
    <t>+41 32 366 72 50</t>
  </si>
  <si>
    <t>www.zfv.ch/de/microsites/mensa-linde/ueber-uns</t>
  </si>
  <si>
    <t>Bahnhofstrasse 38</t>
  </si>
  <si>
    <t>Grenchenstrasse 3</t>
  </si>
  <si>
    <t>+41 32 342 71 41</t>
  </si>
  <si>
    <t>Al Capone</t>
  </si>
  <si>
    <t>Bahnhofstrasse 32</t>
  </si>
  <si>
    <t>+41 32 322 97 40</t>
  </si>
  <si>
    <t>www.pizzeriaalcapone.ch</t>
  </si>
  <si>
    <t>L'Osteria Biel-Bienne</t>
  </si>
  <si>
    <t>+41 32 326 70 70</t>
  </si>
  <si>
    <t>Chez Rüfi</t>
  </si>
  <si>
    <t>Jean Sessler-Strasse 5</t>
  </si>
  <si>
    <t>+41 32 322 35 94</t>
  </si>
  <si>
    <t>www.chezruefi.ch</t>
  </si>
  <si>
    <t>Nidaugasse 43</t>
  </si>
  <si>
    <t>Biel-Bienne</t>
  </si>
  <si>
    <t>+41 32 322 72 68</t>
  </si>
  <si>
    <t>Tonneau</t>
  </si>
  <si>
    <t>Rue Beauregard 10</t>
  </si>
  <si>
    <t>La Neuveville</t>
  </si>
  <si>
    <t>+41 32 751 24 62</t>
  </si>
  <si>
    <t>www.restaurant-du-tonneau.ch</t>
  </si>
  <si>
    <t>Le Fédéral</t>
  </si>
  <si>
    <t>Grand-Rue 56</t>
  </si>
  <si>
    <t>Tavannes</t>
  </si>
  <si>
    <t>+41 32 481 23 86</t>
  </si>
  <si>
    <t>Restaurant</t>
  </si>
  <si>
    <t>Adresse</t>
  </si>
  <si>
    <t>Localité</t>
  </si>
  <si>
    <t>Canton</t>
  </si>
  <si>
    <t>Téléphone</t>
  </si>
  <si>
    <t>Site internet</t>
  </si>
  <si>
    <t>Contrat depuis</t>
  </si>
  <si>
    <t>No</t>
  </si>
  <si>
    <t>Zones</t>
  </si>
  <si>
    <t>court</t>
  </si>
  <si>
    <t>long</t>
  </si>
  <si>
    <t>Tarifs sponsoring</t>
  </si>
  <si>
    <t>court (1 mois)</t>
  </si>
  <si>
    <t>long (3 mois)</t>
  </si>
  <si>
    <t xml:space="preserve">Jura </t>
  </si>
  <si>
    <t>Jura bernois</t>
  </si>
  <si>
    <t>Durée du contrat en années complètes</t>
  </si>
  <si>
    <t>Prix en fonction de la région de diffusion</t>
  </si>
  <si>
    <t>Rabais</t>
  </si>
  <si>
    <t xml:space="preserve">Prix </t>
  </si>
  <si>
    <t>Temps de diffusion du spot</t>
  </si>
  <si>
    <t>Prix du spot TV</t>
  </si>
  <si>
    <t>Prix du spot en fonction de la durée de diffusion</t>
  </si>
  <si>
    <t>Prix net</t>
  </si>
  <si>
    <t xml:space="preserve">Rabais </t>
  </si>
  <si>
    <t>Nombre de sponsors</t>
  </si>
  <si>
    <t>Prix net total</t>
  </si>
  <si>
    <t>Zones de diffusion</t>
  </si>
  <si>
    <t>Prix net moyen</t>
  </si>
  <si>
    <t>Prix net le plus élevé</t>
  </si>
  <si>
    <t>Zone</t>
  </si>
  <si>
    <t>NPA</t>
  </si>
  <si>
    <t>Durée du contrat en années (autre méthode de calcul 1)</t>
  </si>
  <si>
    <t>Durée du contrat en années (autre méthode de calcul 2)</t>
  </si>
  <si>
    <t>Durée du contrat en années (autre méthode de calcul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</si>
</sst>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CHF&quot;_-;\-* #,##0.00\ &quot;CHF&quot;_-;_-* &quot;-&quot;??\ &quot;CHF&quot;_-;_-@_-"/>
    <numFmt numFmtId="164" formatCode="_ [$CHF-807]\ * #,##0.00_ ;_ [$CHF-807]\ * \-#,##0.00_ ;_ [$CHF-807]\ * &quot;-&quot;??_ ;_ @_ "/>
    <numFmt numFmtId="165" formatCode="0&quot; ans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Alignment="0" applyProtection="0"/>
  </cellStyleXfs>
  <cellXfs count="35">
    <xf numFmtId="0" fontId="0" fillId="0" borderId="0" xfId="0"/>
    <xf numFmtId="0" fontId="1" fillId="2" borderId="0" xfId="0" applyFont="1" applyFill="1"/>
    <xf numFmtId="14" fontId="0" fillId="0" borderId="0" xfId="0" applyNumberFormat="1"/>
    <xf numFmtId="0" fontId="0" fillId="0" borderId="0" xfId="0" applyAlignment="1">
      <alignment horizontal="center"/>
    </xf>
    <xf numFmtId="0" fontId="3" fillId="3" borderId="0" xfId="2"/>
    <xf numFmtId="0" fontId="2" fillId="4" borderId="0" xfId="3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4" borderId="0" xfId="3" applyAlignment="1">
      <alignment horizontal="center"/>
    </xf>
    <xf numFmtId="0" fontId="1" fillId="5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10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5" fillId="0" borderId="0" xfId="0" applyFont="1"/>
    <xf numFmtId="14" fontId="0" fillId="0" borderId="0" xfId="0" applyNumberFormat="1" applyAlignment="1">
      <alignment horizontal="left"/>
    </xf>
    <xf numFmtId="0" fontId="1" fillId="7" borderId="0" xfId="0" applyFont="1" applyFill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164" fontId="0" fillId="0" borderId="0" xfId="1" applyNumberFormat="1" applyFont="1" applyAlignment="1"/>
    <xf numFmtId="164" fontId="0" fillId="0" borderId="0" xfId="1" applyNumberFormat="1" applyFont="1" applyAlignment="1">
      <alignment horizontal="center"/>
    </xf>
    <xf numFmtId="164" fontId="2" fillId="4" borderId="0" xfId="3" applyNumberFormat="1" applyAlignment="1">
      <alignment horizontal="center" vertical="center"/>
    </xf>
    <xf numFmtId="164" fontId="2" fillId="4" borderId="0" xfId="3" applyNumberFormat="1" applyAlignment="1">
      <alignment horizontal="center"/>
    </xf>
    <xf numFmtId="0" fontId="0" fillId="0" borderId="0" xfId="0" applyNumberFormat="1" applyAlignment="1">
      <alignment horizontal="center"/>
    </xf>
    <xf numFmtId="165" fontId="2" fillId="4" borderId="0" xfId="3" applyNumberFormat="1" applyAlignment="1">
      <alignment horizontal="center"/>
    </xf>
    <xf numFmtId="165" fontId="2" fillId="6" borderId="0" xfId="3" applyNumberFormat="1" applyFill="1" applyAlignment="1">
      <alignment horizontal="center"/>
    </xf>
    <xf numFmtId="165" fontId="2" fillId="7" borderId="0" xfId="3" applyNumberFormat="1" applyFill="1" applyAlignment="1">
      <alignment horizontal="center"/>
    </xf>
    <xf numFmtId="165" fontId="2" fillId="8" borderId="0" xfId="3" applyNumberFormat="1" applyFill="1" applyAlignment="1">
      <alignment horizontal="center"/>
    </xf>
    <xf numFmtId="0" fontId="6" fillId="3" borderId="1" xfId="2" applyFont="1" applyBorder="1" applyAlignment="1">
      <alignment horizontal="center"/>
    </xf>
    <xf numFmtId="0" fontId="6" fillId="3" borderId="2" xfId="2" applyFont="1" applyBorder="1" applyAlignment="1">
      <alignment horizontal="center"/>
    </xf>
    <xf numFmtId="0" fontId="6" fillId="3" borderId="3" xfId="2" applyFont="1" applyBorder="1" applyAlignment="1">
      <alignment horizontal="center"/>
    </xf>
  </cellXfs>
  <cellStyles count="4">
    <cellStyle name="20 % - Accent1" xfId="3" builtinId="30"/>
    <cellStyle name="Accent1" xfId="2" builtinId="29"/>
    <cellStyle name="Monétaire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3F5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9"/>
  <sheetViews>
    <sheetView tabSelected="1" zoomScaleNormal="100" workbookViewId="0">
      <pane xSplit="2" ySplit="1" topLeftCell="D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RowHeight="14.5" x14ac:dyDescent="0.35"/>
  <cols>
    <col min="1" max="1" width="3.90625" bestFit="1" customWidth="1"/>
    <col min="2" max="2" width="27.54296875" bestFit="1" customWidth="1"/>
    <col min="3" max="3" width="47.36328125" bestFit="1" customWidth="1"/>
    <col min="4" max="4" width="4.90625" bestFit="1" customWidth="1"/>
    <col min="5" max="5" width="17.08984375" bestFit="1" customWidth="1"/>
    <col min="6" max="6" width="6.90625" bestFit="1" customWidth="1"/>
    <col min="7" max="7" width="14.54296875" bestFit="1" customWidth="1"/>
    <col min="8" max="8" width="33.54296875" customWidth="1"/>
    <col min="9" max="9" width="14.90625" bestFit="1" customWidth="1"/>
  </cols>
  <sheetData>
    <row r="1" spans="1:9" x14ac:dyDescent="0.35">
      <c r="A1" s="4" t="s">
        <v>619</v>
      </c>
      <c r="B1" s="4" t="s">
        <v>612</v>
      </c>
      <c r="C1" s="4" t="s">
        <v>613</v>
      </c>
      <c r="D1" s="4" t="s">
        <v>643</v>
      </c>
      <c r="E1" s="4" t="s">
        <v>614</v>
      </c>
      <c r="F1" s="4" t="s">
        <v>615</v>
      </c>
      <c r="G1" s="4" t="s">
        <v>616</v>
      </c>
      <c r="H1" s="4" t="s">
        <v>617</v>
      </c>
      <c r="I1" s="4" t="s">
        <v>618</v>
      </c>
    </row>
    <row r="2" spans="1:9" x14ac:dyDescent="0.35">
      <c r="A2" s="5">
        <v>92</v>
      </c>
      <c r="B2" s="5" t="s">
        <v>312</v>
      </c>
      <c r="C2" t="s">
        <v>313</v>
      </c>
      <c r="D2">
        <v>2012</v>
      </c>
      <c r="E2" t="s">
        <v>314</v>
      </c>
      <c r="F2" t="s">
        <v>1</v>
      </c>
      <c r="H2" t="s">
        <v>315</v>
      </c>
      <c r="I2" s="2">
        <v>42838</v>
      </c>
    </row>
    <row r="3" spans="1:9" x14ac:dyDescent="0.35">
      <c r="A3" s="5">
        <v>134</v>
      </c>
      <c r="B3" s="5" t="s">
        <v>131</v>
      </c>
      <c r="C3" t="s">
        <v>469</v>
      </c>
      <c r="D3">
        <v>2854</v>
      </c>
      <c r="E3" t="s">
        <v>470</v>
      </c>
      <c r="F3" t="s">
        <v>459</v>
      </c>
      <c r="H3" t="s">
        <v>81</v>
      </c>
      <c r="I3" s="2">
        <v>42068</v>
      </c>
    </row>
    <row r="4" spans="1:9" x14ac:dyDescent="0.35">
      <c r="A4" s="5">
        <v>156</v>
      </c>
      <c r="B4" s="5" t="s">
        <v>542</v>
      </c>
      <c r="C4" t="s">
        <v>543</v>
      </c>
      <c r="D4">
        <v>2502</v>
      </c>
      <c r="E4" t="s">
        <v>502</v>
      </c>
      <c r="F4" t="s">
        <v>503</v>
      </c>
      <c r="G4" t="s">
        <v>544</v>
      </c>
      <c r="I4" s="2">
        <v>41724</v>
      </c>
    </row>
    <row r="5" spans="1:9" x14ac:dyDescent="0.35">
      <c r="A5" s="5">
        <v>148</v>
      </c>
      <c r="B5" s="5" t="s">
        <v>515</v>
      </c>
      <c r="C5" t="s">
        <v>516</v>
      </c>
      <c r="D5">
        <v>2502</v>
      </c>
      <c r="E5" t="s">
        <v>502</v>
      </c>
      <c r="F5" t="s">
        <v>503</v>
      </c>
      <c r="G5" t="s">
        <v>517</v>
      </c>
      <c r="H5" t="s">
        <v>518</v>
      </c>
      <c r="I5" s="2">
        <v>43677</v>
      </c>
    </row>
    <row r="6" spans="1:9" x14ac:dyDescent="0.35">
      <c r="A6" s="5">
        <v>146</v>
      </c>
      <c r="B6" s="5" t="s">
        <v>70</v>
      </c>
      <c r="C6" t="s">
        <v>510</v>
      </c>
      <c r="D6">
        <v>2502</v>
      </c>
      <c r="E6" t="s">
        <v>502</v>
      </c>
      <c r="F6" t="s">
        <v>503</v>
      </c>
      <c r="G6" t="s">
        <v>511</v>
      </c>
      <c r="H6" t="s">
        <v>74</v>
      </c>
      <c r="I6" s="2">
        <v>43515</v>
      </c>
    </row>
    <row r="7" spans="1:9" x14ac:dyDescent="0.35">
      <c r="A7" s="5">
        <v>144</v>
      </c>
      <c r="B7" s="5" t="s">
        <v>131</v>
      </c>
      <c r="C7" t="s">
        <v>506</v>
      </c>
      <c r="D7">
        <v>2502</v>
      </c>
      <c r="E7" t="s">
        <v>502</v>
      </c>
      <c r="F7" t="s">
        <v>503</v>
      </c>
      <c r="G7" t="s">
        <v>507</v>
      </c>
      <c r="H7" t="s">
        <v>81</v>
      </c>
      <c r="I7" s="2">
        <v>43231</v>
      </c>
    </row>
    <row r="8" spans="1:9" x14ac:dyDescent="0.35">
      <c r="A8" s="5">
        <v>149</v>
      </c>
      <c r="B8" s="5" t="s">
        <v>131</v>
      </c>
      <c r="C8" t="s">
        <v>519</v>
      </c>
      <c r="D8">
        <v>2503</v>
      </c>
      <c r="E8" t="s">
        <v>502</v>
      </c>
      <c r="F8" t="s">
        <v>503</v>
      </c>
      <c r="G8" t="s">
        <v>520</v>
      </c>
      <c r="H8" t="s">
        <v>81</v>
      </c>
      <c r="I8" s="2">
        <v>43741</v>
      </c>
    </row>
    <row r="9" spans="1:9" x14ac:dyDescent="0.35">
      <c r="A9" s="5">
        <v>154</v>
      </c>
      <c r="B9" s="5" t="s">
        <v>536</v>
      </c>
      <c r="C9" t="s">
        <v>537</v>
      </c>
      <c r="D9">
        <v>2502</v>
      </c>
      <c r="E9" t="s">
        <v>502</v>
      </c>
      <c r="F9" t="s">
        <v>503</v>
      </c>
      <c r="G9" t="s">
        <v>538</v>
      </c>
      <c r="H9" t="s">
        <v>539</v>
      </c>
      <c r="I9" s="2">
        <v>41597</v>
      </c>
    </row>
    <row r="10" spans="1:9" x14ac:dyDescent="0.35">
      <c r="A10" s="5">
        <v>151</v>
      </c>
      <c r="B10" s="5" t="s">
        <v>524</v>
      </c>
      <c r="C10" t="s">
        <v>525</v>
      </c>
      <c r="D10">
        <v>2502</v>
      </c>
      <c r="E10" t="s">
        <v>502</v>
      </c>
      <c r="F10" t="s">
        <v>503</v>
      </c>
      <c r="G10" t="s">
        <v>526</v>
      </c>
      <c r="H10" t="s">
        <v>527</v>
      </c>
      <c r="I10" s="2">
        <v>41312</v>
      </c>
    </row>
    <row r="11" spans="1:9" x14ac:dyDescent="0.35">
      <c r="A11" s="5">
        <v>150</v>
      </c>
      <c r="B11" s="5" t="s">
        <v>521</v>
      </c>
      <c r="C11" t="s">
        <v>522</v>
      </c>
      <c r="D11">
        <v>2501</v>
      </c>
      <c r="E11" t="s">
        <v>502</v>
      </c>
      <c r="F11" t="s">
        <v>503</v>
      </c>
      <c r="G11" t="s">
        <v>523</v>
      </c>
      <c r="I11" s="2">
        <v>43902</v>
      </c>
    </row>
    <row r="12" spans="1:9" x14ac:dyDescent="0.35">
      <c r="A12" s="5">
        <v>155</v>
      </c>
      <c r="B12" s="5" t="s">
        <v>298</v>
      </c>
      <c r="C12" t="s">
        <v>540</v>
      </c>
      <c r="D12">
        <v>2503</v>
      </c>
      <c r="E12" t="s">
        <v>502</v>
      </c>
      <c r="F12" t="s">
        <v>503</v>
      </c>
      <c r="G12" t="s">
        <v>541</v>
      </c>
      <c r="H12" t="s">
        <v>300</v>
      </c>
      <c r="I12" s="2">
        <v>41626</v>
      </c>
    </row>
    <row r="13" spans="1:9" x14ac:dyDescent="0.35">
      <c r="A13" s="5">
        <v>145</v>
      </c>
      <c r="B13" s="5" t="s">
        <v>298</v>
      </c>
      <c r="C13" t="s">
        <v>508</v>
      </c>
      <c r="D13">
        <v>2502</v>
      </c>
      <c r="E13" t="s">
        <v>502</v>
      </c>
      <c r="F13" t="s">
        <v>503</v>
      </c>
      <c r="G13" t="s">
        <v>509</v>
      </c>
      <c r="H13" t="s">
        <v>300</v>
      </c>
      <c r="I13" s="2">
        <v>43279</v>
      </c>
    </row>
    <row r="14" spans="1:9" x14ac:dyDescent="0.35">
      <c r="A14" s="5">
        <v>147</v>
      </c>
      <c r="B14" s="5" t="s">
        <v>512</v>
      </c>
      <c r="C14" t="s">
        <v>513</v>
      </c>
      <c r="D14">
        <v>2502</v>
      </c>
      <c r="E14" t="s">
        <v>502</v>
      </c>
      <c r="F14" t="s">
        <v>503</v>
      </c>
      <c r="G14" t="s">
        <v>514</v>
      </c>
      <c r="H14" t="s">
        <v>300</v>
      </c>
      <c r="I14" s="2">
        <v>43613</v>
      </c>
    </row>
    <row r="15" spans="1:9" x14ac:dyDescent="0.35">
      <c r="A15" s="5">
        <v>152</v>
      </c>
      <c r="B15" s="5" t="s">
        <v>528</v>
      </c>
      <c r="C15" t="s">
        <v>529</v>
      </c>
      <c r="D15">
        <v>2501</v>
      </c>
      <c r="E15" t="s">
        <v>502</v>
      </c>
      <c r="F15" t="s">
        <v>503</v>
      </c>
      <c r="G15" t="s">
        <v>530</v>
      </c>
      <c r="H15" t="s">
        <v>531</v>
      </c>
      <c r="I15" s="2">
        <v>41429</v>
      </c>
    </row>
    <row r="16" spans="1:9" x14ac:dyDescent="0.35">
      <c r="A16" s="5">
        <v>153</v>
      </c>
      <c r="B16" s="5" t="s">
        <v>532</v>
      </c>
      <c r="C16" t="s">
        <v>533</v>
      </c>
      <c r="D16">
        <v>2502</v>
      </c>
      <c r="E16" t="s">
        <v>502</v>
      </c>
      <c r="F16" t="s">
        <v>503</v>
      </c>
      <c r="G16" t="s">
        <v>534</v>
      </c>
      <c r="H16" t="s">
        <v>535</v>
      </c>
      <c r="I16" s="2">
        <v>41569</v>
      </c>
    </row>
    <row r="17" spans="1:9" x14ac:dyDescent="0.35">
      <c r="A17" s="5">
        <v>143</v>
      </c>
      <c r="B17" s="5" t="s">
        <v>500</v>
      </c>
      <c r="C17" t="s">
        <v>501</v>
      </c>
      <c r="D17">
        <v>2502</v>
      </c>
      <c r="E17" t="s">
        <v>502</v>
      </c>
      <c r="F17" t="s">
        <v>503</v>
      </c>
      <c r="G17" t="s">
        <v>504</v>
      </c>
      <c r="H17" t="s">
        <v>505</v>
      </c>
      <c r="I17" s="2">
        <v>43161</v>
      </c>
    </row>
    <row r="18" spans="1:9" x14ac:dyDescent="0.35">
      <c r="A18" s="5">
        <v>173</v>
      </c>
      <c r="B18" s="5" t="s">
        <v>590</v>
      </c>
      <c r="C18" t="s">
        <v>591</v>
      </c>
      <c r="D18">
        <v>2502</v>
      </c>
      <c r="E18" t="s">
        <v>547</v>
      </c>
      <c r="F18" t="s">
        <v>503</v>
      </c>
      <c r="G18" t="s">
        <v>592</v>
      </c>
      <c r="H18" t="s">
        <v>593</v>
      </c>
      <c r="I18" s="2">
        <v>43663</v>
      </c>
    </row>
    <row r="19" spans="1:9" x14ac:dyDescent="0.35">
      <c r="A19" s="5">
        <v>164</v>
      </c>
      <c r="B19" s="5" t="s">
        <v>566</v>
      </c>
      <c r="C19" t="s">
        <v>567</v>
      </c>
      <c r="D19">
        <v>2502</v>
      </c>
      <c r="E19" t="s">
        <v>547</v>
      </c>
      <c r="F19" t="s">
        <v>503</v>
      </c>
      <c r="H19" t="s">
        <v>39</v>
      </c>
      <c r="I19" s="2">
        <v>43186</v>
      </c>
    </row>
    <row r="20" spans="1:9" x14ac:dyDescent="0.35">
      <c r="A20" s="5">
        <v>159</v>
      </c>
      <c r="B20" s="5" t="s">
        <v>63</v>
      </c>
      <c r="C20" t="s">
        <v>554</v>
      </c>
      <c r="D20">
        <v>2502</v>
      </c>
      <c r="E20" t="s">
        <v>547</v>
      </c>
      <c r="F20" t="s">
        <v>503</v>
      </c>
      <c r="H20" t="s">
        <v>65</v>
      </c>
      <c r="I20" s="2">
        <v>42180</v>
      </c>
    </row>
    <row r="21" spans="1:9" x14ac:dyDescent="0.35">
      <c r="A21" s="5">
        <v>175</v>
      </c>
      <c r="B21" s="5" t="s">
        <v>596</v>
      </c>
      <c r="C21" t="s">
        <v>597</v>
      </c>
      <c r="D21">
        <v>2502</v>
      </c>
      <c r="E21" t="s">
        <v>547</v>
      </c>
      <c r="F21" t="s">
        <v>503</v>
      </c>
      <c r="G21" t="s">
        <v>598</v>
      </c>
      <c r="H21" t="s">
        <v>599</v>
      </c>
      <c r="I21" s="2">
        <v>43789</v>
      </c>
    </row>
    <row r="22" spans="1:9" x14ac:dyDescent="0.35">
      <c r="A22" s="5">
        <v>165</v>
      </c>
      <c r="B22" s="5" t="s">
        <v>131</v>
      </c>
      <c r="C22" t="s">
        <v>568</v>
      </c>
      <c r="D22">
        <v>2504</v>
      </c>
      <c r="E22" t="s">
        <v>547</v>
      </c>
      <c r="F22" t="s">
        <v>503</v>
      </c>
      <c r="H22" t="s">
        <v>81</v>
      </c>
      <c r="I22" s="2">
        <v>43327</v>
      </c>
    </row>
    <row r="23" spans="1:9" x14ac:dyDescent="0.35">
      <c r="A23" s="5">
        <v>157</v>
      </c>
      <c r="B23" s="5" t="s">
        <v>545</v>
      </c>
      <c r="C23" t="s">
        <v>546</v>
      </c>
      <c r="D23">
        <v>2502</v>
      </c>
      <c r="E23" t="s">
        <v>547</v>
      </c>
      <c r="F23" t="s">
        <v>503</v>
      </c>
      <c r="G23" t="s">
        <v>548</v>
      </c>
      <c r="H23" t="s">
        <v>549</v>
      </c>
      <c r="I23" s="2">
        <v>41789</v>
      </c>
    </row>
    <row r="24" spans="1:9" x14ac:dyDescent="0.35">
      <c r="A24" s="5">
        <v>169</v>
      </c>
      <c r="B24" s="5" t="s">
        <v>579</v>
      </c>
      <c r="C24" t="s">
        <v>580</v>
      </c>
      <c r="D24">
        <v>2502</v>
      </c>
      <c r="E24" t="s">
        <v>547</v>
      </c>
      <c r="F24" t="s">
        <v>503</v>
      </c>
      <c r="G24" t="s">
        <v>581</v>
      </c>
      <c r="H24" t="s">
        <v>582</v>
      </c>
      <c r="I24" s="2">
        <v>43626</v>
      </c>
    </row>
    <row r="25" spans="1:9" x14ac:dyDescent="0.35">
      <c r="A25" s="5">
        <v>161</v>
      </c>
      <c r="B25" s="5" t="s">
        <v>556</v>
      </c>
      <c r="C25" t="s">
        <v>557</v>
      </c>
      <c r="D25">
        <v>2501</v>
      </c>
      <c r="E25" t="s">
        <v>547</v>
      </c>
      <c r="F25" t="s">
        <v>503</v>
      </c>
      <c r="I25" s="2">
        <v>42998</v>
      </c>
    </row>
    <row r="26" spans="1:9" x14ac:dyDescent="0.35">
      <c r="A26" s="5">
        <v>170</v>
      </c>
      <c r="B26" s="5" t="s">
        <v>583</v>
      </c>
      <c r="C26" t="s">
        <v>584</v>
      </c>
      <c r="D26">
        <v>2503</v>
      </c>
      <c r="E26" t="s">
        <v>547</v>
      </c>
      <c r="F26" t="s">
        <v>503</v>
      </c>
      <c r="G26" t="s">
        <v>585</v>
      </c>
      <c r="H26" t="s">
        <v>586</v>
      </c>
      <c r="I26" s="2">
        <v>43629</v>
      </c>
    </row>
    <row r="27" spans="1:9" x14ac:dyDescent="0.35">
      <c r="A27" s="5">
        <v>166</v>
      </c>
      <c r="B27" s="5" t="s">
        <v>569</v>
      </c>
      <c r="C27" t="s">
        <v>570</v>
      </c>
      <c r="D27">
        <v>2501</v>
      </c>
      <c r="E27" t="s">
        <v>547</v>
      </c>
      <c r="F27" t="s">
        <v>503</v>
      </c>
      <c r="G27" t="s">
        <v>571</v>
      </c>
      <c r="H27" t="s">
        <v>572</v>
      </c>
      <c r="I27" s="2">
        <v>43375</v>
      </c>
    </row>
    <row r="28" spans="1:9" x14ac:dyDescent="0.35">
      <c r="A28" s="5">
        <v>174</v>
      </c>
      <c r="B28" s="5" t="s">
        <v>594</v>
      </c>
      <c r="C28" t="s">
        <v>570</v>
      </c>
      <c r="D28">
        <v>2502</v>
      </c>
      <c r="E28" t="s">
        <v>547</v>
      </c>
      <c r="F28" t="s">
        <v>503</v>
      </c>
      <c r="G28" t="s">
        <v>595</v>
      </c>
      <c r="H28" t="s">
        <v>572</v>
      </c>
      <c r="I28" s="2">
        <v>43777</v>
      </c>
    </row>
    <row r="29" spans="1:9" x14ac:dyDescent="0.35">
      <c r="A29" s="5">
        <v>160</v>
      </c>
      <c r="B29" s="5" t="s">
        <v>285</v>
      </c>
      <c r="C29" t="s">
        <v>554</v>
      </c>
      <c r="D29">
        <v>2502</v>
      </c>
      <c r="E29" t="s">
        <v>547</v>
      </c>
      <c r="F29" t="s">
        <v>503</v>
      </c>
      <c r="G29" t="s">
        <v>555</v>
      </c>
      <c r="H29" t="s">
        <v>288</v>
      </c>
      <c r="I29" s="2">
        <v>42513</v>
      </c>
    </row>
    <row r="30" spans="1:9" x14ac:dyDescent="0.35">
      <c r="A30" s="5">
        <v>172</v>
      </c>
      <c r="B30" s="5" t="s">
        <v>285</v>
      </c>
      <c r="C30" t="s">
        <v>588</v>
      </c>
      <c r="D30">
        <v>2504</v>
      </c>
      <c r="E30" t="s">
        <v>547</v>
      </c>
      <c r="F30" t="s">
        <v>503</v>
      </c>
      <c r="G30" t="s">
        <v>589</v>
      </c>
      <c r="H30" t="s">
        <v>288</v>
      </c>
      <c r="I30" s="2">
        <v>43650</v>
      </c>
    </row>
    <row r="31" spans="1:9" x14ac:dyDescent="0.35">
      <c r="A31" s="5">
        <v>171</v>
      </c>
      <c r="B31" s="5" t="s">
        <v>512</v>
      </c>
      <c r="C31" t="s">
        <v>587</v>
      </c>
      <c r="D31">
        <v>2502</v>
      </c>
      <c r="E31" t="s">
        <v>547</v>
      </c>
      <c r="F31" t="s">
        <v>503</v>
      </c>
      <c r="H31" t="s">
        <v>300</v>
      </c>
      <c r="I31" s="2">
        <v>43636</v>
      </c>
    </row>
    <row r="32" spans="1:9" x14ac:dyDescent="0.35">
      <c r="A32" s="5">
        <v>167</v>
      </c>
      <c r="B32" s="5" t="s">
        <v>334</v>
      </c>
      <c r="C32" t="s">
        <v>573</v>
      </c>
      <c r="D32">
        <v>2502</v>
      </c>
      <c r="E32" t="s">
        <v>547</v>
      </c>
      <c r="F32" t="s">
        <v>503</v>
      </c>
      <c r="G32" t="s">
        <v>574</v>
      </c>
      <c r="I32" s="2">
        <v>43377</v>
      </c>
    </row>
    <row r="33" spans="1:9" x14ac:dyDescent="0.35">
      <c r="A33" s="5">
        <v>168</v>
      </c>
      <c r="B33" s="5" t="s">
        <v>575</v>
      </c>
      <c r="C33" t="s">
        <v>576</v>
      </c>
      <c r="D33">
        <v>2503</v>
      </c>
      <c r="E33" t="s">
        <v>547</v>
      </c>
      <c r="F33" t="s">
        <v>503</v>
      </c>
      <c r="G33" t="s">
        <v>577</v>
      </c>
      <c r="H33" t="s">
        <v>578</v>
      </c>
      <c r="I33" s="2">
        <v>43503</v>
      </c>
    </row>
    <row r="34" spans="1:9" x14ac:dyDescent="0.35">
      <c r="A34" s="5">
        <v>162</v>
      </c>
      <c r="B34" s="5" t="s">
        <v>558</v>
      </c>
      <c r="C34" t="s">
        <v>559</v>
      </c>
      <c r="D34">
        <v>2502</v>
      </c>
      <c r="E34" t="s">
        <v>547</v>
      </c>
      <c r="F34" t="s">
        <v>503</v>
      </c>
      <c r="G34" t="s">
        <v>560</v>
      </c>
      <c r="H34" t="s">
        <v>561</v>
      </c>
      <c r="I34" s="2">
        <v>43147</v>
      </c>
    </row>
    <row r="35" spans="1:9" x14ac:dyDescent="0.35">
      <c r="A35" s="5">
        <v>158</v>
      </c>
      <c r="B35" s="5" t="s">
        <v>550</v>
      </c>
      <c r="C35" t="s">
        <v>551</v>
      </c>
      <c r="D35">
        <v>2502</v>
      </c>
      <c r="E35" t="s">
        <v>547</v>
      </c>
      <c r="F35" t="s">
        <v>503</v>
      </c>
      <c r="G35" t="s">
        <v>552</v>
      </c>
      <c r="H35" t="s">
        <v>553</v>
      </c>
      <c r="I35" s="2">
        <v>41919</v>
      </c>
    </row>
    <row r="36" spans="1:9" x14ac:dyDescent="0.35">
      <c r="A36" s="5">
        <v>163</v>
      </c>
      <c r="B36" s="5" t="s">
        <v>562</v>
      </c>
      <c r="C36" t="s">
        <v>563</v>
      </c>
      <c r="D36">
        <v>2503</v>
      </c>
      <c r="E36" t="s">
        <v>547</v>
      </c>
      <c r="F36" t="s">
        <v>503</v>
      </c>
      <c r="G36" t="s">
        <v>564</v>
      </c>
      <c r="H36" t="s">
        <v>565</v>
      </c>
      <c r="I36" s="2">
        <v>43154</v>
      </c>
    </row>
    <row r="37" spans="1:9" x14ac:dyDescent="0.35">
      <c r="A37" s="5">
        <v>176</v>
      </c>
      <c r="B37" s="5" t="s">
        <v>285</v>
      </c>
      <c r="C37" t="s">
        <v>600</v>
      </c>
      <c r="D37">
        <v>2502</v>
      </c>
      <c r="E37" t="s">
        <v>601</v>
      </c>
      <c r="F37" t="s">
        <v>503</v>
      </c>
      <c r="G37" t="s">
        <v>602</v>
      </c>
      <c r="H37" t="s">
        <v>288</v>
      </c>
      <c r="I37" s="2">
        <v>43503</v>
      </c>
    </row>
    <row r="38" spans="1:9" x14ac:dyDescent="0.35">
      <c r="A38" s="5">
        <v>110</v>
      </c>
      <c r="B38" s="5" t="s">
        <v>380</v>
      </c>
      <c r="C38" t="s">
        <v>381</v>
      </c>
      <c r="D38">
        <v>2017</v>
      </c>
      <c r="E38" t="s">
        <v>382</v>
      </c>
      <c r="F38" t="s">
        <v>1</v>
      </c>
      <c r="G38" t="s">
        <v>383</v>
      </c>
      <c r="H38" t="s">
        <v>384</v>
      </c>
      <c r="I38" s="2">
        <v>42318</v>
      </c>
    </row>
    <row r="39" spans="1:9" x14ac:dyDescent="0.35">
      <c r="A39" s="5">
        <v>137</v>
      </c>
      <c r="B39" s="5" t="s">
        <v>480</v>
      </c>
      <c r="C39" t="s">
        <v>481</v>
      </c>
      <c r="D39">
        <v>2915</v>
      </c>
      <c r="E39" t="s">
        <v>482</v>
      </c>
      <c r="F39" t="s">
        <v>459</v>
      </c>
      <c r="G39" t="s">
        <v>483</v>
      </c>
      <c r="H39" t="s">
        <v>484</v>
      </c>
      <c r="I39" s="2">
        <v>42286</v>
      </c>
    </row>
    <row r="40" spans="1:9" x14ac:dyDescent="0.35">
      <c r="A40" s="5">
        <v>103</v>
      </c>
      <c r="B40" s="5" t="s">
        <v>353</v>
      </c>
      <c r="C40" t="s">
        <v>354</v>
      </c>
      <c r="D40">
        <v>2067</v>
      </c>
      <c r="E40" t="s">
        <v>355</v>
      </c>
      <c r="F40" t="s">
        <v>1</v>
      </c>
      <c r="G40" t="s">
        <v>356</v>
      </c>
      <c r="H40" t="s">
        <v>357</v>
      </c>
      <c r="I40" s="2">
        <v>41498</v>
      </c>
    </row>
    <row r="41" spans="1:9" x14ac:dyDescent="0.35">
      <c r="A41" s="5">
        <v>33</v>
      </c>
      <c r="B41" s="5" t="s">
        <v>120</v>
      </c>
      <c r="C41" t="s">
        <v>121</v>
      </c>
      <c r="D41">
        <v>2087</v>
      </c>
      <c r="E41" t="s">
        <v>122</v>
      </c>
      <c r="F41" t="s">
        <v>1</v>
      </c>
      <c r="G41" t="s">
        <v>123</v>
      </c>
      <c r="I41" s="2">
        <v>42261</v>
      </c>
    </row>
    <row r="42" spans="1:9" x14ac:dyDescent="0.35">
      <c r="A42" s="5">
        <v>70</v>
      </c>
      <c r="B42" s="5" t="s">
        <v>250</v>
      </c>
      <c r="C42" t="s">
        <v>251</v>
      </c>
      <c r="D42">
        <v>2016</v>
      </c>
      <c r="E42" t="s">
        <v>252</v>
      </c>
      <c r="F42" t="s">
        <v>1</v>
      </c>
      <c r="G42" t="s">
        <v>253</v>
      </c>
      <c r="H42" t="s">
        <v>254</v>
      </c>
      <c r="I42" s="2">
        <v>42968</v>
      </c>
    </row>
    <row r="43" spans="1:9" x14ac:dyDescent="0.35">
      <c r="A43" s="5">
        <v>125</v>
      </c>
      <c r="B43" s="5" t="s">
        <v>439</v>
      </c>
      <c r="C43" t="s">
        <v>440</v>
      </c>
      <c r="D43">
        <v>2016</v>
      </c>
      <c r="E43" t="s">
        <v>252</v>
      </c>
      <c r="F43" t="s">
        <v>1</v>
      </c>
      <c r="G43" t="s">
        <v>441</v>
      </c>
      <c r="H43" t="s">
        <v>442</v>
      </c>
      <c r="I43" s="2">
        <v>43845</v>
      </c>
    </row>
    <row r="44" spans="1:9" x14ac:dyDescent="0.35">
      <c r="A44" s="5">
        <v>135</v>
      </c>
      <c r="B44" s="5" t="s">
        <v>471</v>
      </c>
      <c r="C44" t="s">
        <v>472</v>
      </c>
      <c r="D44">
        <v>2852</v>
      </c>
      <c r="E44" t="s">
        <v>473</v>
      </c>
      <c r="F44" t="s">
        <v>459</v>
      </c>
      <c r="G44" t="s">
        <v>474</v>
      </c>
      <c r="I44" s="2">
        <v>42145</v>
      </c>
    </row>
    <row r="45" spans="1:9" x14ac:dyDescent="0.35">
      <c r="A45" s="5">
        <v>40</v>
      </c>
      <c r="B45" s="5" t="s">
        <v>139</v>
      </c>
      <c r="C45" t="s">
        <v>140</v>
      </c>
      <c r="D45">
        <v>2088</v>
      </c>
      <c r="E45" t="s">
        <v>141</v>
      </c>
      <c r="F45" t="s">
        <v>1</v>
      </c>
      <c r="G45" t="s">
        <v>142</v>
      </c>
      <c r="H45" t="s">
        <v>143</v>
      </c>
      <c r="I45" s="2">
        <v>42815</v>
      </c>
    </row>
    <row r="46" spans="1:9" x14ac:dyDescent="0.35">
      <c r="A46" s="5">
        <v>131</v>
      </c>
      <c r="B46" s="5" t="s">
        <v>462</v>
      </c>
      <c r="C46" t="s">
        <v>463</v>
      </c>
      <c r="D46">
        <v>2800</v>
      </c>
      <c r="E46" t="s">
        <v>464</v>
      </c>
      <c r="F46" t="s">
        <v>459</v>
      </c>
      <c r="I46" s="2">
        <v>41719</v>
      </c>
    </row>
    <row r="47" spans="1:9" x14ac:dyDescent="0.35">
      <c r="A47" s="5">
        <v>138</v>
      </c>
      <c r="B47" s="5" t="s">
        <v>285</v>
      </c>
      <c r="C47" t="s">
        <v>485</v>
      </c>
      <c r="D47">
        <v>2800</v>
      </c>
      <c r="E47" t="s">
        <v>464</v>
      </c>
      <c r="F47" t="s">
        <v>459</v>
      </c>
      <c r="G47" t="s">
        <v>486</v>
      </c>
      <c r="H47" t="s">
        <v>288</v>
      </c>
      <c r="I47" s="2">
        <v>42305</v>
      </c>
    </row>
    <row r="48" spans="1:9" x14ac:dyDescent="0.35">
      <c r="A48" s="5">
        <v>139</v>
      </c>
      <c r="B48" s="5" t="s">
        <v>487</v>
      </c>
      <c r="C48" t="s">
        <v>488</v>
      </c>
      <c r="D48">
        <v>2800</v>
      </c>
      <c r="E48" t="s">
        <v>464</v>
      </c>
      <c r="F48" t="s">
        <v>459</v>
      </c>
      <c r="G48" t="s">
        <v>489</v>
      </c>
      <c r="H48" t="s">
        <v>490</v>
      </c>
      <c r="I48" s="2">
        <v>42404</v>
      </c>
    </row>
    <row r="49" spans="1:9" x14ac:dyDescent="0.35">
      <c r="A49" s="5">
        <v>140</v>
      </c>
      <c r="B49" s="5" t="s">
        <v>298</v>
      </c>
      <c r="C49" t="s">
        <v>491</v>
      </c>
      <c r="D49">
        <v>2800</v>
      </c>
      <c r="E49" t="s">
        <v>464</v>
      </c>
      <c r="F49" t="s">
        <v>459</v>
      </c>
      <c r="H49" t="s">
        <v>300</v>
      </c>
      <c r="I49" s="2">
        <v>42600</v>
      </c>
    </row>
    <row r="50" spans="1:9" x14ac:dyDescent="0.35">
      <c r="A50" s="5">
        <v>108</v>
      </c>
      <c r="B50" s="5" t="s">
        <v>372</v>
      </c>
      <c r="C50" t="s">
        <v>373</v>
      </c>
      <c r="D50">
        <v>2114</v>
      </c>
      <c r="E50" t="s">
        <v>374</v>
      </c>
      <c r="F50" t="s">
        <v>1</v>
      </c>
      <c r="G50" t="s">
        <v>375</v>
      </c>
      <c r="H50" t="s">
        <v>376</v>
      </c>
      <c r="I50" s="2">
        <v>42080</v>
      </c>
    </row>
    <row r="51" spans="1:9" x14ac:dyDescent="0.35">
      <c r="A51" s="5">
        <v>2</v>
      </c>
      <c r="B51" s="5" t="s">
        <v>6</v>
      </c>
      <c r="C51" t="s">
        <v>7</v>
      </c>
      <c r="D51">
        <v>2052</v>
      </c>
      <c r="E51" t="s">
        <v>8</v>
      </c>
      <c r="F51" t="s">
        <v>1</v>
      </c>
      <c r="G51" t="s">
        <v>9</v>
      </c>
      <c r="H51" t="s">
        <v>10</v>
      </c>
      <c r="I51" s="2">
        <v>41417</v>
      </c>
    </row>
    <row r="52" spans="1:9" x14ac:dyDescent="0.35">
      <c r="A52" s="5">
        <v>116</v>
      </c>
      <c r="B52" s="5" t="s">
        <v>405</v>
      </c>
      <c r="C52" t="s">
        <v>406</v>
      </c>
      <c r="D52">
        <v>2068</v>
      </c>
      <c r="E52" t="s">
        <v>407</v>
      </c>
      <c r="F52" t="s">
        <v>1</v>
      </c>
      <c r="G52" t="s">
        <v>408</v>
      </c>
      <c r="H52" t="s">
        <v>409</v>
      </c>
      <c r="I52" s="2">
        <v>42979</v>
      </c>
    </row>
    <row r="53" spans="1:9" x14ac:dyDescent="0.35">
      <c r="A53" s="5">
        <v>1</v>
      </c>
      <c r="B53" s="5" t="s">
        <v>2</v>
      </c>
      <c r="C53" t="s">
        <v>3</v>
      </c>
      <c r="D53">
        <v>2300</v>
      </c>
      <c r="E53" t="s">
        <v>4</v>
      </c>
      <c r="F53" t="s">
        <v>1</v>
      </c>
      <c r="G53" t="s">
        <v>5</v>
      </c>
      <c r="I53" s="2">
        <v>41381</v>
      </c>
    </row>
    <row r="54" spans="1:9" x14ac:dyDescent="0.35">
      <c r="A54" s="5">
        <v>7</v>
      </c>
      <c r="B54" s="5" t="s">
        <v>26</v>
      </c>
      <c r="C54" t="s">
        <v>27</v>
      </c>
      <c r="D54">
        <v>2300</v>
      </c>
      <c r="E54" t="s">
        <v>4</v>
      </c>
      <c r="F54" t="s">
        <v>1</v>
      </c>
      <c r="G54" t="s">
        <v>28</v>
      </c>
      <c r="I54" s="2">
        <v>41969</v>
      </c>
    </row>
    <row r="55" spans="1:9" x14ac:dyDescent="0.35">
      <c r="A55" s="5">
        <v>9</v>
      </c>
      <c r="B55" s="5" t="s">
        <v>34</v>
      </c>
      <c r="C55" t="s">
        <v>35</v>
      </c>
      <c r="D55">
        <v>2300</v>
      </c>
      <c r="E55" t="s">
        <v>4</v>
      </c>
      <c r="F55" t="s">
        <v>1</v>
      </c>
      <c r="G55" t="s">
        <v>36</v>
      </c>
      <c r="I55" s="2">
        <v>42195</v>
      </c>
    </row>
    <row r="56" spans="1:9" x14ac:dyDescent="0.35">
      <c r="A56" s="5">
        <v>13</v>
      </c>
      <c r="B56" s="5" t="s">
        <v>48</v>
      </c>
      <c r="C56" t="s">
        <v>49</v>
      </c>
      <c r="D56">
        <v>2300</v>
      </c>
      <c r="E56" t="s">
        <v>4</v>
      </c>
      <c r="F56" t="s">
        <v>1</v>
      </c>
      <c r="G56" t="s">
        <v>50</v>
      </c>
      <c r="H56" t="s">
        <v>51</v>
      </c>
      <c r="I56" s="2">
        <v>42577</v>
      </c>
    </row>
    <row r="57" spans="1:9" x14ac:dyDescent="0.35">
      <c r="A57" s="5">
        <v>15</v>
      </c>
      <c r="B57" s="5" t="s">
        <v>48</v>
      </c>
      <c r="C57" t="s">
        <v>54</v>
      </c>
      <c r="D57">
        <v>2300</v>
      </c>
      <c r="E57" t="s">
        <v>4</v>
      </c>
      <c r="F57" t="s">
        <v>1</v>
      </c>
      <c r="G57" t="s">
        <v>55</v>
      </c>
      <c r="H57" t="s">
        <v>51</v>
      </c>
      <c r="I57" s="2">
        <v>42929</v>
      </c>
    </row>
    <row r="58" spans="1:9" x14ac:dyDescent="0.35">
      <c r="A58" s="5">
        <v>16</v>
      </c>
      <c r="B58" s="5" t="s">
        <v>56</v>
      </c>
      <c r="C58" t="s">
        <v>57</v>
      </c>
      <c r="D58">
        <v>2300</v>
      </c>
      <c r="E58" t="s">
        <v>4</v>
      </c>
      <c r="F58" t="s">
        <v>1</v>
      </c>
      <c r="G58" t="s">
        <v>58</v>
      </c>
      <c r="I58" s="2">
        <v>42977</v>
      </c>
    </row>
    <row r="59" spans="1:9" x14ac:dyDescent="0.35">
      <c r="A59" s="5">
        <v>24</v>
      </c>
      <c r="B59" s="5" t="s">
        <v>86</v>
      </c>
      <c r="C59" t="s">
        <v>87</v>
      </c>
      <c r="D59">
        <v>2300</v>
      </c>
      <c r="E59" t="s">
        <v>4</v>
      </c>
      <c r="F59" t="s">
        <v>1</v>
      </c>
      <c r="G59" t="s">
        <v>88</v>
      </c>
      <c r="H59" t="s">
        <v>89</v>
      </c>
      <c r="I59" s="2">
        <v>43965</v>
      </c>
    </row>
    <row r="60" spans="1:9" x14ac:dyDescent="0.35">
      <c r="A60" s="5">
        <v>26</v>
      </c>
      <c r="B60" s="5" t="s">
        <v>94</v>
      </c>
      <c r="C60" t="s">
        <v>95</v>
      </c>
      <c r="D60">
        <v>2300</v>
      </c>
      <c r="E60" t="s">
        <v>4</v>
      </c>
      <c r="F60" t="s">
        <v>1</v>
      </c>
      <c r="G60" t="s">
        <v>96</v>
      </c>
      <c r="H60" t="s">
        <v>97</v>
      </c>
      <c r="I60" s="2">
        <v>41492</v>
      </c>
    </row>
    <row r="61" spans="1:9" x14ac:dyDescent="0.35">
      <c r="A61" s="5">
        <v>27</v>
      </c>
      <c r="B61" s="5" t="s">
        <v>98</v>
      </c>
      <c r="C61" t="s">
        <v>99</v>
      </c>
      <c r="D61">
        <v>2300</v>
      </c>
      <c r="E61" t="s">
        <v>4</v>
      </c>
      <c r="F61" t="s">
        <v>1</v>
      </c>
      <c r="G61" t="s">
        <v>100</v>
      </c>
      <c r="I61" s="2">
        <v>41568</v>
      </c>
    </row>
    <row r="62" spans="1:9" x14ac:dyDescent="0.35">
      <c r="A62" s="5">
        <v>28</v>
      </c>
      <c r="B62" s="5" t="s">
        <v>101</v>
      </c>
      <c r="C62" t="s">
        <v>102</v>
      </c>
      <c r="D62">
        <v>2300</v>
      </c>
      <c r="E62" t="s">
        <v>4</v>
      </c>
      <c r="F62" t="s">
        <v>1</v>
      </c>
      <c r="G62" t="s">
        <v>103</v>
      </c>
      <c r="H62" t="s">
        <v>104</v>
      </c>
      <c r="I62" s="2">
        <v>41768</v>
      </c>
    </row>
    <row r="63" spans="1:9" x14ac:dyDescent="0.35">
      <c r="A63" s="5">
        <v>29</v>
      </c>
      <c r="B63" s="5" t="s">
        <v>105</v>
      </c>
      <c r="C63" t="s">
        <v>106</v>
      </c>
      <c r="D63">
        <v>2300</v>
      </c>
      <c r="E63" t="s">
        <v>4</v>
      </c>
      <c r="F63" t="s">
        <v>1</v>
      </c>
      <c r="G63" t="s">
        <v>107</v>
      </c>
      <c r="I63" s="2">
        <v>41808</v>
      </c>
    </row>
    <row r="64" spans="1:9" x14ac:dyDescent="0.35">
      <c r="A64" s="5">
        <v>30</v>
      </c>
      <c r="B64" s="5" t="s">
        <v>108</v>
      </c>
      <c r="C64" t="s">
        <v>109</v>
      </c>
      <c r="D64">
        <v>2300</v>
      </c>
      <c r="E64" t="s">
        <v>4</v>
      </c>
      <c r="F64" t="s">
        <v>1</v>
      </c>
      <c r="G64" t="s">
        <v>110</v>
      </c>
      <c r="H64" t="s">
        <v>111</v>
      </c>
      <c r="I64" s="2">
        <v>41849</v>
      </c>
    </row>
    <row r="65" spans="1:9" x14ac:dyDescent="0.35">
      <c r="A65" s="5">
        <v>34</v>
      </c>
      <c r="B65" s="5" t="s">
        <v>124</v>
      </c>
      <c r="C65" t="s">
        <v>125</v>
      </c>
      <c r="D65">
        <v>2300</v>
      </c>
      <c r="E65" t="s">
        <v>4</v>
      </c>
      <c r="F65" t="s">
        <v>1</v>
      </c>
      <c r="G65" t="s">
        <v>126</v>
      </c>
      <c r="H65" t="s">
        <v>127</v>
      </c>
      <c r="I65" s="2">
        <v>42317</v>
      </c>
    </row>
    <row r="66" spans="1:9" x14ac:dyDescent="0.35">
      <c r="A66" s="5">
        <v>37</v>
      </c>
      <c r="B66" s="5" t="s">
        <v>131</v>
      </c>
      <c r="C66" t="s">
        <v>133</v>
      </c>
      <c r="D66">
        <v>2300</v>
      </c>
      <c r="E66" t="s">
        <v>4</v>
      </c>
      <c r="F66" t="s">
        <v>1</v>
      </c>
      <c r="H66" t="s">
        <v>81</v>
      </c>
      <c r="I66" s="2">
        <v>42576</v>
      </c>
    </row>
    <row r="67" spans="1:9" x14ac:dyDescent="0.35">
      <c r="A67" s="5">
        <v>44</v>
      </c>
      <c r="B67" s="5" t="s">
        <v>153</v>
      </c>
      <c r="C67" t="s">
        <v>154</v>
      </c>
      <c r="D67">
        <v>2300</v>
      </c>
      <c r="E67" t="s">
        <v>4</v>
      </c>
      <c r="F67" t="s">
        <v>1</v>
      </c>
      <c r="G67" t="s">
        <v>155</v>
      </c>
      <c r="I67" s="2">
        <v>43342</v>
      </c>
    </row>
    <row r="68" spans="1:9" x14ac:dyDescent="0.35">
      <c r="A68" s="5">
        <v>46</v>
      </c>
      <c r="B68" s="5" t="s">
        <v>160</v>
      </c>
      <c r="C68" t="s">
        <v>161</v>
      </c>
      <c r="D68">
        <v>2300</v>
      </c>
      <c r="E68" t="s">
        <v>4</v>
      </c>
      <c r="F68" t="s">
        <v>1</v>
      </c>
      <c r="G68" t="s">
        <v>162</v>
      </c>
      <c r="I68" s="2">
        <v>43686</v>
      </c>
    </row>
    <row r="69" spans="1:9" x14ac:dyDescent="0.35">
      <c r="A69" s="5">
        <v>48</v>
      </c>
      <c r="B69" s="5" t="s">
        <v>167</v>
      </c>
      <c r="C69" t="s">
        <v>168</v>
      </c>
      <c r="D69">
        <v>2300</v>
      </c>
      <c r="E69" t="s">
        <v>4</v>
      </c>
      <c r="F69" t="s">
        <v>1</v>
      </c>
      <c r="G69" t="s">
        <v>169</v>
      </c>
      <c r="H69" t="s">
        <v>170</v>
      </c>
      <c r="I69" s="2">
        <v>43875</v>
      </c>
    </row>
    <row r="70" spans="1:9" x14ac:dyDescent="0.35">
      <c r="A70" s="5">
        <v>50</v>
      </c>
      <c r="B70" s="5" t="s">
        <v>174</v>
      </c>
      <c r="C70" t="s">
        <v>175</v>
      </c>
      <c r="D70">
        <v>2300</v>
      </c>
      <c r="E70" t="s">
        <v>4</v>
      </c>
      <c r="F70" t="s">
        <v>1</v>
      </c>
      <c r="G70" t="s">
        <v>176</v>
      </c>
      <c r="I70" s="2">
        <v>43980</v>
      </c>
    </row>
    <row r="71" spans="1:9" x14ac:dyDescent="0.35">
      <c r="A71" s="5">
        <v>51</v>
      </c>
      <c r="B71" s="5" t="s">
        <v>177</v>
      </c>
      <c r="C71" t="s">
        <v>178</v>
      </c>
      <c r="D71">
        <v>2300</v>
      </c>
      <c r="E71" t="s">
        <v>4</v>
      </c>
      <c r="F71" t="s">
        <v>1</v>
      </c>
      <c r="G71" t="s">
        <v>179</v>
      </c>
      <c r="I71" s="2">
        <v>41304</v>
      </c>
    </row>
    <row r="72" spans="1:9" x14ac:dyDescent="0.35">
      <c r="A72" s="5">
        <v>52</v>
      </c>
      <c r="B72" s="5" t="s">
        <v>180</v>
      </c>
      <c r="C72" t="s">
        <v>181</v>
      </c>
      <c r="D72">
        <v>2300</v>
      </c>
      <c r="E72" t="s">
        <v>4</v>
      </c>
      <c r="F72" t="s">
        <v>1</v>
      </c>
      <c r="G72" t="s">
        <v>182</v>
      </c>
      <c r="H72" t="s">
        <v>183</v>
      </c>
      <c r="I72" s="2">
        <v>41324</v>
      </c>
    </row>
    <row r="73" spans="1:9" x14ac:dyDescent="0.35">
      <c r="A73" s="5">
        <v>56</v>
      </c>
      <c r="B73" s="5" t="s">
        <v>195</v>
      </c>
      <c r="C73" t="s">
        <v>196</v>
      </c>
      <c r="D73">
        <v>2300</v>
      </c>
      <c r="E73" t="s">
        <v>4</v>
      </c>
      <c r="F73" t="s">
        <v>1</v>
      </c>
      <c r="G73" t="s">
        <v>197</v>
      </c>
      <c r="H73" t="s">
        <v>198</v>
      </c>
      <c r="I73" s="2">
        <v>41816</v>
      </c>
    </row>
    <row r="74" spans="1:9" x14ac:dyDescent="0.35">
      <c r="A74" s="5">
        <v>59</v>
      </c>
      <c r="B74" s="5" t="s">
        <v>207</v>
      </c>
      <c r="C74" t="s">
        <v>208</v>
      </c>
      <c r="D74">
        <v>2300</v>
      </c>
      <c r="E74" t="s">
        <v>4</v>
      </c>
      <c r="F74" t="s">
        <v>1</v>
      </c>
      <c r="G74" t="s">
        <v>209</v>
      </c>
      <c r="H74" t="s">
        <v>210</v>
      </c>
      <c r="I74" s="2">
        <v>41926</v>
      </c>
    </row>
    <row r="75" spans="1:9" x14ac:dyDescent="0.35">
      <c r="A75" s="5">
        <v>60</v>
      </c>
      <c r="B75" s="5" t="s">
        <v>211</v>
      </c>
      <c r="C75" t="s">
        <v>212</v>
      </c>
      <c r="D75">
        <v>2300</v>
      </c>
      <c r="E75" t="s">
        <v>4</v>
      </c>
      <c r="F75" t="s">
        <v>1</v>
      </c>
      <c r="G75" t="s">
        <v>213</v>
      </c>
      <c r="H75" t="s">
        <v>214</v>
      </c>
      <c r="I75" s="2">
        <v>42072</v>
      </c>
    </row>
    <row r="76" spans="1:9" x14ac:dyDescent="0.35">
      <c r="A76" s="5">
        <v>65</v>
      </c>
      <c r="B76" s="5" t="s">
        <v>230</v>
      </c>
      <c r="C76" t="s">
        <v>231</v>
      </c>
      <c r="D76">
        <v>2300</v>
      </c>
      <c r="E76" t="s">
        <v>4</v>
      </c>
      <c r="F76" t="s">
        <v>1</v>
      </c>
      <c r="G76" t="s">
        <v>232</v>
      </c>
      <c r="H76" t="s">
        <v>233</v>
      </c>
      <c r="I76" s="2">
        <v>42439</v>
      </c>
    </row>
    <row r="77" spans="1:9" x14ac:dyDescent="0.35">
      <c r="A77" s="5">
        <v>73</v>
      </c>
      <c r="B77" s="5" t="s">
        <v>262</v>
      </c>
      <c r="C77" t="s">
        <v>263</v>
      </c>
      <c r="D77">
        <v>2300</v>
      </c>
      <c r="E77" t="s">
        <v>4</v>
      </c>
      <c r="F77" t="s">
        <v>1</v>
      </c>
      <c r="G77" t="s">
        <v>264</v>
      </c>
      <c r="I77" s="2">
        <v>43374</v>
      </c>
    </row>
    <row r="78" spans="1:9" x14ac:dyDescent="0.35">
      <c r="A78" s="5">
        <v>74</v>
      </c>
      <c r="B78" s="5" t="s">
        <v>265</v>
      </c>
      <c r="C78" t="s">
        <v>266</v>
      </c>
      <c r="D78">
        <v>2300</v>
      </c>
      <c r="E78" t="s">
        <v>4</v>
      </c>
      <c r="F78" t="s">
        <v>1</v>
      </c>
      <c r="G78" t="s">
        <v>267</v>
      </c>
      <c r="I78" s="2">
        <v>43564</v>
      </c>
    </row>
    <row r="79" spans="1:9" x14ac:dyDescent="0.35">
      <c r="A79" s="5">
        <v>75</v>
      </c>
      <c r="B79" s="5" t="s">
        <v>268</v>
      </c>
      <c r="C79" t="s">
        <v>269</v>
      </c>
      <c r="D79">
        <v>2300</v>
      </c>
      <c r="E79" t="s">
        <v>4</v>
      </c>
      <c r="F79" t="s">
        <v>1</v>
      </c>
      <c r="G79" t="s">
        <v>270</v>
      </c>
      <c r="I79" s="2">
        <v>43894</v>
      </c>
    </row>
    <row r="80" spans="1:9" x14ac:dyDescent="0.35">
      <c r="A80" s="5">
        <v>76</v>
      </c>
      <c r="B80" s="5" t="s">
        <v>271</v>
      </c>
      <c r="C80" t="s">
        <v>272</v>
      </c>
      <c r="D80">
        <v>2300</v>
      </c>
      <c r="E80" t="s">
        <v>4</v>
      </c>
      <c r="F80" t="s">
        <v>1</v>
      </c>
      <c r="G80" t="s">
        <v>273</v>
      </c>
      <c r="I80" s="2">
        <v>41470</v>
      </c>
    </row>
    <row r="81" spans="1:9" x14ac:dyDescent="0.35">
      <c r="A81" s="5">
        <v>77</v>
      </c>
      <c r="B81" s="5" t="s">
        <v>274</v>
      </c>
      <c r="C81" t="s">
        <v>275</v>
      </c>
      <c r="D81">
        <v>2300</v>
      </c>
      <c r="E81" t="s">
        <v>4</v>
      </c>
      <c r="F81" t="s">
        <v>1</v>
      </c>
      <c r="G81" t="s">
        <v>276</v>
      </c>
      <c r="H81" t="s">
        <v>277</v>
      </c>
      <c r="I81" s="2">
        <v>41596</v>
      </c>
    </row>
    <row r="82" spans="1:9" x14ac:dyDescent="0.35">
      <c r="A82" s="5">
        <v>79</v>
      </c>
      <c r="B82" s="5" t="s">
        <v>282</v>
      </c>
      <c r="C82" t="s">
        <v>283</v>
      </c>
      <c r="D82">
        <v>2300</v>
      </c>
      <c r="E82" t="s">
        <v>4</v>
      </c>
      <c r="F82" t="s">
        <v>1</v>
      </c>
      <c r="G82" t="s">
        <v>284</v>
      </c>
      <c r="H82" t="s">
        <v>25</v>
      </c>
      <c r="I82" s="2">
        <v>41642</v>
      </c>
    </row>
    <row r="83" spans="1:9" x14ac:dyDescent="0.35">
      <c r="A83" s="5">
        <v>82</v>
      </c>
      <c r="B83" s="5" t="s">
        <v>285</v>
      </c>
      <c r="C83" t="s">
        <v>289</v>
      </c>
      <c r="D83">
        <v>2300</v>
      </c>
      <c r="E83" t="s">
        <v>4</v>
      </c>
      <c r="F83" t="s">
        <v>1</v>
      </c>
      <c r="G83" t="s">
        <v>290</v>
      </c>
      <c r="H83" t="s">
        <v>288</v>
      </c>
      <c r="I83" s="2">
        <v>41768</v>
      </c>
    </row>
    <row r="84" spans="1:9" x14ac:dyDescent="0.35">
      <c r="A84" s="5">
        <v>84</v>
      </c>
      <c r="B84" s="5" t="s">
        <v>285</v>
      </c>
      <c r="C84" t="s">
        <v>293</v>
      </c>
      <c r="D84">
        <v>2300</v>
      </c>
      <c r="E84" t="s">
        <v>4</v>
      </c>
      <c r="F84" t="s">
        <v>1</v>
      </c>
      <c r="G84" t="s">
        <v>294</v>
      </c>
      <c r="H84" t="s">
        <v>288</v>
      </c>
      <c r="I84" s="2">
        <v>41984</v>
      </c>
    </row>
    <row r="85" spans="1:9" x14ac:dyDescent="0.35">
      <c r="A85" s="5">
        <v>89</v>
      </c>
      <c r="B85" s="5" t="s">
        <v>298</v>
      </c>
      <c r="C85" t="s">
        <v>304</v>
      </c>
      <c r="D85">
        <v>2300</v>
      </c>
      <c r="E85" t="s">
        <v>4</v>
      </c>
      <c r="F85" t="s">
        <v>1</v>
      </c>
      <c r="G85" t="s">
        <v>305</v>
      </c>
      <c r="H85" t="s">
        <v>300</v>
      </c>
      <c r="I85" s="2">
        <v>42306</v>
      </c>
    </row>
    <row r="86" spans="1:9" x14ac:dyDescent="0.35">
      <c r="A86" s="5">
        <v>91</v>
      </c>
      <c r="B86" s="5" t="s">
        <v>308</v>
      </c>
      <c r="C86" t="s">
        <v>309</v>
      </c>
      <c r="D86">
        <v>2300</v>
      </c>
      <c r="E86" t="s">
        <v>4</v>
      </c>
      <c r="F86" t="s">
        <v>1</v>
      </c>
      <c r="G86" t="s">
        <v>310</v>
      </c>
      <c r="H86" t="s">
        <v>311</v>
      </c>
      <c r="I86" s="2">
        <v>42789</v>
      </c>
    </row>
    <row r="87" spans="1:9" x14ac:dyDescent="0.35">
      <c r="A87" s="5">
        <v>96</v>
      </c>
      <c r="B87" s="5" t="s">
        <v>327</v>
      </c>
      <c r="C87" t="s">
        <v>328</v>
      </c>
      <c r="D87">
        <v>2300</v>
      </c>
      <c r="E87" t="s">
        <v>4</v>
      </c>
      <c r="F87" t="s">
        <v>1</v>
      </c>
      <c r="G87" t="s">
        <v>329</v>
      </c>
      <c r="I87" s="2">
        <v>43123</v>
      </c>
    </row>
    <row r="88" spans="1:9" x14ac:dyDescent="0.35">
      <c r="A88" s="5">
        <v>98</v>
      </c>
      <c r="B88" s="5" t="s">
        <v>334</v>
      </c>
      <c r="C88" t="s">
        <v>335</v>
      </c>
      <c r="D88">
        <v>2300</v>
      </c>
      <c r="E88" t="s">
        <v>4</v>
      </c>
      <c r="F88" t="s">
        <v>1</v>
      </c>
      <c r="G88" t="s">
        <v>336</v>
      </c>
      <c r="I88" s="2">
        <v>43718</v>
      </c>
    </row>
    <row r="89" spans="1:9" x14ac:dyDescent="0.35">
      <c r="A89" s="5">
        <v>99</v>
      </c>
      <c r="B89" s="5" t="s">
        <v>337</v>
      </c>
      <c r="C89" t="s">
        <v>338</v>
      </c>
      <c r="D89">
        <v>2300</v>
      </c>
      <c r="E89" t="s">
        <v>4</v>
      </c>
      <c r="F89" t="s">
        <v>1</v>
      </c>
      <c r="G89" t="s">
        <v>339</v>
      </c>
      <c r="H89" t="s">
        <v>340</v>
      </c>
      <c r="I89" s="2">
        <v>43746</v>
      </c>
    </row>
    <row r="90" spans="1:9" x14ac:dyDescent="0.35">
      <c r="A90" s="5">
        <v>102</v>
      </c>
      <c r="B90" s="5" t="s">
        <v>349</v>
      </c>
      <c r="C90" t="s">
        <v>350</v>
      </c>
      <c r="D90">
        <v>2300</v>
      </c>
      <c r="E90" t="s">
        <v>4</v>
      </c>
      <c r="F90" t="s">
        <v>1</v>
      </c>
      <c r="G90" t="s">
        <v>351</v>
      </c>
      <c r="H90" t="s">
        <v>352</v>
      </c>
      <c r="I90" s="2">
        <v>41457</v>
      </c>
    </row>
    <row r="91" spans="1:9" x14ac:dyDescent="0.35">
      <c r="A91" s="5">
        <v>106</v>
      </c>
      <c r="B91" s="5" t="s">
        <v>365</v>
      </c>
      <c r="C91" t="s">
        <v>366</v>
      </c>
      <c r="D91">
        <v>2300</v>
      </c>
      <c r="E91" t="s">
        <v>4</v>
      </c>
      <c r="F91" t="s">
        <v>1</v>
      </c>
      <c r="G91" t="s">
        <v>367</v>
      </c>
      <c r="I91" s="2">
        <v>41961</v>
      </c>
    </row>
    <row r="92" spans="1:9" x14ac:dyDescent="0.35">
      <c r="A92" s="5">
        <v>109</v>
      </c>
      <c r="B92" s="5" t="s">
        <v>377</v>
      </c>
      <c r="C92" t="s">
        <v>378</v>
      </c>
      <c r="D92">
        <v>2300</v>
      </c>
      <c r="E92" t="s">
        <v>4</v>
      </c>
      <c r="F92" t="s">
        <v>1</v>
      </c>
      <c r="G92" t="s">
        <v>379</v>
      </c>
      <c r="I92" s="2">
        <v>42255</v>
      </c>
    </row>
    <row r="93" spans="1:9" x14ac:dyDescent="0.35">
      <c r="A93" s="5">
        <v>113</v>
      </c>
      <c r="B93" s="5" t="s">
        <v>393</v>
      </c>
      <c r="C93" t="s">
        <v>394</v>
      </c>
      <c r="D93">
        <v>2300</v>
      </c>
      <c r="E93" t="s">
        <v>4</v>
      </c>
      <c r="F93" t="s">
        <v>1</v>
      </c>
      <c r="G93" t="s">
        <v>395</v>
      </c>
      <c r="I93" s="2">
        <v>42705</v>
      </c>
    </row>
    <row r="94" spans="1:9" x14ac:dyDescent="0.35">
      <c r="A94" s="5">
        <v>119</v>
      </c>
      <c r="B94" s="5" t="s">
        <v>419</v>
      </c>
      <c r="C94" t="s">
        <v>420</v>
      </c>
      <c r="D94">
        <v>2300</v>
      </c>
      <c r="E94" t="s">
        <v>4</v>
      </c>
      <c r="F94" t="s">
        <v>1</v>
      </c>
      <c r="I94" s="2">
        <v>43129</v>
      </c>
    </row>
    <row r="95" spans="1:9" x14ac:dyDescent="0.35">
      <c r="A95" s="5">
        <v>121</v>
      </c>
      <c r="B95" s="5" t="s">
        <v>425</v>
      </c>
      <c r="C95" t="s">
        <v>426</v>
      </c>
      <c r="D95">
        <v>2300</v>
      </c>
      <c r="E95" t="s">
        <v>4</v>
      </c>
      <c r="F95" t="s">
        <v>1</v>
      </c>
      <c r="G95" t="s">
        <v>427</v>
      </c>
      <c r="I95" s="2">
        <v>43412</v>
      </c>
    </row>
    <row r="96" spans="1:9" x14ac:dyDescent="0.35">
      <c r="A96" s="5">
        <v>122</v>
      </c>
      <c r="B96" s="5" t="s">
        <v>428</v>
      </c>
      <c r="C96" t="s">
        <v>429</v>
      </c>
      <c r="D96">
        <v>2300</v>
      </c>
      <c r="E96" t="s">
        <v>4</v>
      </c>
      <c r="F96" t="s">
        <v>1</v>
      </c>
      <c r="G96" t="s">
        <v>430</v>
      </c>
      <c r="H96" t="s">
        <v>431</v>
      </c>
      <c r="I96" s="2">
        <v>43517</v>
      </c>
    </row>
    <row r="97" spans="1:9" x14ac:dyDescent="0.35">
      <c r="A97" s="5">
        <v>123</v>
      </c>
      <c r="B97" s="5" t="s">
        <v>432</v>
      </c>
      <c r="C97" t="s">
        <v>433</v>
      </c>
      <c r="D97">
        <v>2300</v>
      </c>
      <c r="E97" t="s">
        <v>4</v>
      </c>
      <c r="F97" t="s">
        <v>1</v>
      </c>
      <c r="G97" t="s">
        <v>434</v>
      </c>
      <c r="I97" s="2">
        <v>43558</v>
      </c>
    </row>
    <row r="98" spans="1:9" x14ac:dyDescent="0.35">
      <c r="A98" s="5">
        <v>124</v>
      </c>
      <c r="B98" s="5" t="s">
        <v>435</v>
      </c>
      <c r="C98" t="s">
        <v>436</v>
      </c>
      <c r="D98">
        <v>2300</v>
      </c>
      <c r="E98" t="s">
        <v>4</v>
      </c>
      <c r="F98" t="s">
        <v>1</v>
      </c>
      <c r="G98" t="s">
        <v>437</v>
      </c>
      <c r="H98" t="s">
        <v>438</v>
      </c>
      <c r="I98" s="2">
        <v>43817</v>
      </c>
    </row>
    <row r="99" spans="1:9" x14ac:dyDescent="0.35">
      <c r="A99" s="5">
        <v>128</v>
      </c>
      <c r="B99" s="5" t="s">
        <v>451</v>
      </c>
      <c r="C99" t="s">
        <v>452</v>
      </c>
      <c r="D99">
        <v>2300</v>
      </c>
      <c r="E99" t="s">
        <v>4</v>
      </c>
      <c r="F99" t="s">
        <v>1</v>
      </c>
      <c r="G99" t="s">
        <v>453</v>
      </c>
      <c r="H99" t="s">
        <v>344</v>
      </c>
      <c r="I99" s="2">
        <v>41456</v>
      </c>
    </row>
    <row r="100" spans="1:9" x14ac:dyDescent="0.35">
      <c r="A100" s="5">
        <v>177</v>
      </c>
      <c r="B100" s="5" t="s">
        <v>603</v>
      </c>
      <c r="C100" t="s">
        <v>604</v>
      </c>
      <c r="D100">
        <v>2520</v>
      </c>
      <c r="E100" t="s">
        <v>605</v>
      </c>
      <c r="F100" t="s">
        <v>503</v>
      </c>
      <c r="G100" t="s">
        <v>606</v>
      </c>
      <c r="H100" t="s">
        <v>607</v>
      </c>
      <c r="I100" s="2">
        <v>43626</v>
      </c>
    </row>
    <row r="101" spans="1:9" x14ac:dyDescent="0.35">
      <c r="A101" s="5">
        <v>115</v>
      </c>
      <c r="B101" s="5" t="s">
        <v>400</v>
      </c>
      <c r="C101" t="s">
        <v>401</v>
      </c>
      <c r="D101">
        <v>2322</v>
      </c>
      <c r="E101" t="s">
        <v>402</v>
      </c>
      <c r="F101" t="s">
        <v>1</v>
      </c>
      <c r="G101" t="s">
        <v>403</v>
      </c>
      <c r="H101" t="s">
        <v>404</v>
      </c>
      <c r="I101" s="2">
        <v>42811</v>
      </c>
    </row>
    <row r="102" spans="1:9" x14ac:dyDescent="0.35">
      <c r="A102" s="5">
        <v>5</v>
      </c>
      <c r="B102" s="5" t="s">
        <v>17</v>
      </c>
      <c r="C102" t="s">
        <v>18</v>
      </c>
      <c r="D102">
        <v>2525</v>
      </c>
      <c r="E102" t="s">
        <v>19</v>
      </c>
      <c r="F102" t="s">
        <v>1</v>
      </c>
      <c r="G102" t="s">
        <v>20</v>
      </c>
      <c r="I102" s="2">
        <v>41821</v>
      </c>
    </row>
    <row r="103" spans="1:9" x14ac:dyDescent="0.35">
      <c r="A103" s="5">
        <v>21</v>
      </c>
      <c r="B103" s="5" t="s">
        <v>75</v>
      </c>
      <c r="C103" t="s">
        <v>76</v>
      </c>
      <c r="D103">
        <v>2525</v>
      </c>
      <c r="E103" t="s">
        <v>19</v>
      </c>
      <c r="F103" t="s">
        <v>1</v>
      </c>
      <c r="G103" t="s">
        <v>77</v>
      </c>
      <c r="H103" t="s">
        <v>78</v>
      </c>
      <c r="I103" s="2">
        <v>43406</v>
      </c>
    </row>
    <row r="104" spans="1:9" x14ac:dyDescent="0.35">
      <c r="A104" s="5">
        <v>23</v>
      </c>
      <c r="B104" s="5" t="s">
        <v>82</v>
      </c>
      <c r="C104" t="s">
        <v>83</v>
      </c>
      <c r="D104">
        <v>2525</v>
      </c>
      <c r="E104" t="s">
        <v>19</v>
      </c>
      <c r="F104" t="s">
        <v>1</v>
      </c>
      <c r="G104" t="s">
        <v>84</v>
      </c>
      <c r="H104" t="s">
        <v>85</v>
      </c>
      <c r="I104" s="2">
        <v>43798</v>
      </c>
    </row>
    <row r="105" spans="1:9" x14ac:dyDescent="0.35">
      <c r="A105" s="5">
        <v>66</v>
      </c>
      <c r="B105" s="5" t="s">
        <v>234</v>
      </c>
      <c r="C105" t="s">
        <v>235</v>
      </c>
      <c r="D105">
        <v>2525</v>
      </c>
      <c r="E105" t="s">
        <v>19</v>
      </c>
      <c r="F105" t="s">
        <v>1</v>
      </c>
      <c r="G105" t="s">
        <v>236</v>
      </c>
      <c r="H105" t="s">
        <v>237</v>
      </c>
      <c r="I105" s="2">
        <v>42473</v>
      </c>
    </row>
    <row r="106" spans="1:9" x14ac:dyDescent="0.35">
      <c r="A106" s="5">
        <v>8</v>
      </c>
      <c r="B106" s="5" t="s">
        <v>29</v>
      </c>
      <c r="C106" t="s">
        <v>30</v>
      </c>
      <c r="D106">
        <v>2400</v>
      </c>
      <c r="E106" t="s">
        <v>31</v>
      </c>
      <c r="F106" t="s">
        <v>1</v>
      </c>
      <c r="G106" t="s">
        <v>32</v>
      </c>
      <c r="H106" t="s">
        <v>33</v>
      </c>
      <c r="I106" s="2">
        <v>42130</v>
      </c>
    </row>
    <row r="107" spans="1:9" x14ac:dyDescent="0.35">
      <c r="A107" s="5">
        <v>32</v>
      </c>
      <c r="B107" s="5" t="s">
        <v>116</v>
      </c>
      <c r="C107" t="s">
        <v>117</v>
      </c>
      <c r="D107">
        <v>2400</v>
      </c>
      <c r="E107" t="s">
        <v>31</v>
      </c>
      <c r="F107" t="s">
        <v>1</v>
      </c>
      <c r="G107" t="s">
        <v>118</v>
      </c>
      <c r="H107" t="s">
        <v>119</v>
      </c>
      <c r="I107" s="2">
        <v>42090</v>
      </c>
    </row>
    <row r="108" spans="1:9" x14ac:dyDescent="0.35">
      <c r="A108" s="5">
        <v>39</v>
      </c>
      <c r="B108" s="5" t="s">
        <v>135</v>
      </c>
      <c r="C108" t="s">
        <v>136</v>
      </c>
      <c r="D108">
        <v>2400</v>
      </c>
      <c r="E108" t="s">
        <v>31</v>
      </c>
      <c r="F108" t="s">
        <v>1</v>
      </c>
      <c r="G108" t="s">
        <v>137</v>
      </c>
      <c r="H108" t="s">
        <v>138</v>
      </c>
      <c r="I108" s="2">
        <v>42657</v>
      </c>
    </row>
    <row r="109" spans="1:9" x14ac:dyDescent="0.35">
      <c r="A109" s="5">
        <v>43</v>
      </c>
      <c r="B109" s="5" t="s">
        <v>150</v>
      </c>
      <c r="C109" t="s">
        <v>151</v>
      </c>
      <c r="D109">
        <v>2400</v>
      </c>
      <c r="E109" t="s">
        <v>31</v>
      </c>
      <c r="F109" t="s">
        <v>1</v>
      </c>
      <c r="G109" t="s">
        <v>152</v>
      </c>
      <c r="I109" s="2">
        <v>43031</v>
      </c>
    </row>
    <row r="110" spans="1:9" x14ac:dyDescent="0.35">
      <c r="A110" s="5">
        <v>72</v>
      </c>
      <c r="B110" s="5" t="s">
        <v>259</v>
      </c>
      <c r="C110" t="s">
        <v>260</v>
      </c>
      <c r="D110">
        <v>2400</v>
      </c>
      <c r="E110" t="s">
        <v>31</v>
      </c>
      <c r="F110" t="s">
        <v>1</v>
      </c>
      <c r="G110" t="s">
        <v>261</v>
      </c>
      <c r="I110" s="2">
        <v>43290</v>
      </c>
    </row>
    <row r="111" spans="1:9" x14ac:dyDescent="0.35">
      <c r="A111" s="5">
        <v>87</v>
      </c>
      <c r="B111" s="5" t="s">
        <v>298</v>
      </c>
      <c r="C111" t="s">
        <v>301</v>
      </c>
      <c r="D111">
        <v>2400</v>
      </c>
      <c r="E111" t="s">
        <v>31</v>
      </c>
      <c r="F111" t="s">
        <v>1</v>
      </c>
      <c r="G111" t="s">
        <v>302</v>
      </c>
      <c r="H111" t="s">
        <v>300</v>
      </c>
      <c r="I111" s="2">
        <v>42214</v>
      </c>
    </row>
    <row r="112" spans="1:9" x14ac:dyDescent="0.35">
      <c r="A112" s="5">
        <v>104</v>
      </c>
      <c r="B112" s="5" t="s">
        <v>358</v>
      </c>
      <c r="C112" t="s">
        <v>359</v>
      </c>
      <c r="D112">
        <v>2400</v>
      </c>
      <c r="E112" t="s">
        <v>31</v>
      </c>
      <c r="F112" t="s">
        <v>1</v>
      </c>
      <c r="G112" t="s">
        <v>360</v>
      </c>
      <c r="I112" s="2">
        <v>41785</v>
      </c>
    </row>
    <row r="113" spans="1:9" x14ac:dyDescent="0.35">
      <c r="A113" s="5">
        <v>142</v>
      </c>
      <c r="B113" s="5" t="s">
        <v>495</v>
      </c>
      <c r="C113" t="s">
        <v>496</v>
      </c>
      <c r="D113">
        <v>2340</v>
      </c>
      <c r="E113" t="s">
        <v>497</v>
      </c>
      <c r="F113" t="s">
        <v>459</v>
      </c>
      <c r="G113" t="s">
        <v>498</v>
      </c>
      <c r="H113" t="s">
        <v>499</v>
      </c>
      <c r="I113" s="2">
        <v>43017</v>
      </c>
    </row>
    <row r="114" spans="1:9" x14ac:dyDescent="0.35">
      <c r="A114" s="5">
        <v>136</v>
      </c>
      <c r="B114" s="5" t="s">
        <v>475</v>
      </c>
      <c r="C114" t="s">
        <v>476</v>
      </c>
      <c r="D114">
        <v>2336</v>
      </c>
      <c r="E114" t="s">
        <v>477</v>
      </c>
      <c r="F114" t="s">
        <v>459</v>
      </c>
      <c r="G114" t="s">
        <v>478</v>
      </c>
      <c r="H114" t="s">
        <v>479</v>
      </c>
      <c r="I114" s="2">
        <v>42213</v>
      </c>
    </row>
    <row r="115" spans="1:9" x14ac:dyDescent="0.35">
      <c r="A115" s="5">
        <v>12</v>
      </c>
      <c r="B115" s="5" t="s">
        <v>43</v>
      </c>
      <c r="C115" t="s">
        <v>44</v>
      </c>
      <c r="D115">
        <v>2416</v>
      </c>
      <c r="E115" t="s">
        <v>45</v>
      </c>
      <c r="F115" t="s">
        <v>1</v>
      </c>
      <c r="G115" t="s">
        <v>46</v>
      </c>
      <c r="H115" t="s">
        <v>47</v>
      </c>
      <c r="I115" s="2">
        <v>42460</v>
      </c>
    </row>
    <row r="116" spans="1:9" x14ac:dyDescent="0.35">
      <c r="A116" s="5">
        <v>41</v>
      </c>
      <c r="B116" s="5" t="s">
        <v>144</v>
      </c>
      <c r="C116" t="s">
        <v>145</v>
      </c>
      <c r="D116">
        <v>2416</v>
      </c>
      <c r="E116" t="s">
        <v>45</v>
      </c>
      <c r="F116" t="s">
        <v>1</v>
      </c>
      <c r="I116" s="2">
        <v>43007</v>
      </c>
    </row>
    <row r="117" spans="1:9" x14ac:dyDescent="0.35">
      <c r="A117" s="5">
        <v>61</v>
      </c>
      <c r="B117" s="5" t="s">
        <v>215</v>
      </c>
      <c r="C117" t="s">
        <v>216</v>
      </c>
      <c r="D117">
        <v>2416</v>
      </c>
      <c r="E117" t="s">
        <v>45</v>
      </c>
      <c r="F117" t="s">
        <v>1</v>
      </c>
      <c r="G117" t="s">
        <v>217</v>
      </c>
      <c r="I117" s="2">
        <v>42094</v>
      </c>
    </row>
    <row r="118" spans="1:9" x14ac:dyDescent="0.35">
      <c r="A118" s="5">
        <v>64</v>
      </c>
      <c r="B118" s="5" t="s">
        <v>226</v>
      </c>
      <c r="C118" t="s">
        <v>227</v>
      </c>
      <c r="D118">
        <v>2416</v>
      </c>
      <c r="E118" t="s">
        <v>45</v>
      </c>
      <c r="F118" t="s">
        <v>1</v>
      </c>
      <c r="G118" t="s">
        <v>228</v>
      </c>
      <c r="H118" t="s">
        <v>229</v>
      </c>
      <c r="I118" s="2">
        <v>42398</v>
      </c>
    </row>
    <row r="119" spans="1:9" x14ac:dyDescent="0.35">
      <c r="A119" s="5">
        <v>6</v>
      </c>
      <c r="B119" s="5" t="s">
        <v>21</v>
      </c>
      <c r="C119" t="s">
        <v>22</v>
      </c>
      <c r="D119">
        <v>2074</v>
      </c>
      <c r="E119" t="s">
        <v>23</v>
      </c>
      <c r="F119" t="s">
        <v>1</v>
      </c>
      <c r="G119" t="s">
        <v>24</v>
      </c>
      <c r="H119" t="s">
        <v>25</v>
      </c>
      <c r="I119" s="2">
        <v>41957</v>
      </c>
    </row>
    <row r="120" spans="1:9" x14ac:dyDescent="0.35">
      <c r="A120" s="5">
        <v>10</v>
      </c>
      <c r="B120" s="5" t="s">
        <v>37</v>
      </c>
      <c r="C120" t="s">
        <v>38</v>
      </c>
      <c r="D120">
        <v>2074</v>
      </c>
      <c r="E120" t="s">
        <v>23</v>
      </c>
      <c r="F120" t="s">
        <v>1</v>
      </c>
      <c r="H120" t="s">
        <v>39</v>
      </c>
      <c r="I120" s="2">
        <v>42207</v>
      </c>
    </row>
    <row r="121" spans="1:9" x14ac:dyDescent="0.35">
      <c r="A121" s="5">
        <v>53</v>
      </c>
      <c r="B121" s="5" t="s">
        <v>184</v>
      </c>
      <c r="C121" t="s">
        <v>185</v>
      </c>
      <c r="D121">
        <v>2074</v>
      </c>
      <c r="E121" t="s">
        <v>23</v>
      </c>
      <c r="F121" t="s">
        <v>1</v>
      </c>
      <c r="G121" t="s">
        <v>186</v>
      </c>
      <c r="H121" t="s">
        <v>187</v>
      </c>
      <c r="I121" s="2">
        <v>41327</v>
      </c>
    </row>
    <row r="122" spans="1:9" x14ac:dyDescent="0.35">
      <c r="A122" s="5">
        <v>80</v>
      </c>
      <c r="B122" s="5" t="s">
        <v>282</v>
      </c>
      <c r="C122" t="s">
        <v>22</v>
      </c>
      <c r="D122">
        <v>2074</v>
      </c>
      <c r="E122" t="s">
        <v>23</v>
      </c>
      <c r="F122" t="s">
        <v>1</v>
      </c>
      <c r="G122" t="s">
        <v>24</v>
      </c>
      <c r="H122" t="s">
        <v>25</v>
      </c>
      <c r="I122" s="2">
        <v>41676</v>
      </c>
    </row>
    <row r="123" spans="1:9" x14ac:dyDescent="0.35">
      <c r="A123" s="5">
        <v>83</v>
      </c>
      <c r="B123" s="5" t="s">
        <v>285</v>
      </c>
      <c r="C123" t="s">
        <v>291</v>
      </c>
      <c r="D123">
        <v>2074</v>
      </c>
      <c r="E123" t="s">
        <v>23</v>
      </c>
      <c r="F123" t="s">
        <v>1</v>
      </c>
      <c r="G123" t="s">
        <v>292</v>
      </c>
      <c r="H123" t="s">
        <v>288</v>
      </c>
      <c r="I123" s="2">
        <v>41817</v>
      </c>
    </row>
    <row r="124" spans="1:9" x14ac:dyDescent="0.35">
      <c r="A124" s="5">
        <v>88</v>
      </c>
      <c r="B124" s="5" t="s">
        <v>298</v>
      </c>
      <c r="C124" t="s">
        <v>303</v>
      </c>
      <c r="D124">
        <v>2074</v>
      </c>
      <c r="E124" t="s">
        <v>23</v>
      </c>
      <c r="F124" t="s">
        <v>1</v>
      </c>
      <c r="H124" t="s">
        <v>300</v>
      </c>
      <c r="I124" s="2">
        <v>42235</v>
      </c>
    </row>
    <row r="125" spans="1:9" x14ac:dyDescent="0.35">
      <c r="A125" s="5">
        <v>86</v>
      </c>
      <c r="B125" s="5" t="s">
        <v>298</v>
      </c>
      <c r="D125">
        <v>2074</v>
      </c>
      <c r="E125" t="s">
        <v>23</v>
      </c>
      <c r="F125" t="s">
        <v>1</v>
      </c>
      <c r="G125" t="s">
        <v>299</v>
      </c>
      <c r="H125" t="s">
        <v>300</v>
      </c>
      <c r="I125" s="2">
        <v>42174</v>
      </c>
    </row>
    <row r="126" spans="1:9" x14ac:dyDescent="0.35">
      <c r="A126" s="5">
        <v>95</v>
      </c>
      <c r="B126" s="5" t="s">
        <v>324</v>
      </c>
      <c r="C126" t="s">
        <v>38</v>
      </c>
      <c r="D126">
        <v>2074</v>
      </c>
      <c r="E126" t="s">
        <v>23</v>
      </c>
      <c r="F126" t="s">
        <v>1</v>
      </c>
      <c r="G126" t="s">
        <v>325</v>
      </c>
      <c r="H126" t="s">
        <v>326</v>
      </c>
      <c r="I126" s="2">
        <v>42985</v>
      </c>
    </row>
    <row r="127" spans="1:9" x14ac:dyDescent="0.35">
      <c r="A127" s="5">
        <v>100</v>
      </c>
      <c r="B127" s="5" t="s">
        <v>341</v>
      </c>
      <c r="C127" t="s">
        <v>342</v>
      </c>
      <c r="D127">
        <v>2074</v>
      </c>
      <c r="E127" t="s">
        <v>23</v>
      </c>
      <c r="F127" t="s">
        <v>1</v>
      </c>
      <c r="G127" t="s">
        <v>343</v>
      </c>
      <c r="H127" t="s">
        <v>344</v>
      </c>
      <c r="I127" s="2">
        <v>43881</v>
      </c>
    </row>
    <row r="128" spans="1:9" x14ac:dyDescent="0.35">
      <c r="A128" s="5">
        <v>112</v>
      </c>
      <c r="B128" s="5" t="s">
        <v>389</v>
      </c>
      <c r="C128" t="s">
        <v>390</v>
      </c>
      <c r="D128">
        <v>2074</v>
      </c>
      <c r="E128" t="s">
        <v>23</v>
      </c>
      <c r="F128" t="s">
        <v>1</v>
      </c>
      <c r="G128" t="s">
        <v>391</v>
      </c>
      <c r="H128" t="s">
        <v>392</v>
      </c>
      <c r="I128" s="2">
        <v>42464</v>
      </c>
    </row>
    <row r="129" spans="1:9" x14ac:dyDescent="0.35">
      <c r="A129" s="5">
        <v>3</v>
      </c>
      <c r="B129" s="5" t="s">
        <v>11</v>
      </c>
      <c r="C129" t="s">
        <v>12</v>
      </c>
      <c r="D129">
        <v>2000</v>
      </c>
      <c r="E129" t="s">
        <v>0</v>
      </c>
      <c r="F129" t="s">
        <v>1</v>
      </c>
      <c r="G129" t="s">
        <v>13</v>
      </c>
      <c r="H129" t="s">
        <v>10</v>
      </c>
      <c r="I129" s="2">
        <v>41606</v>
      </c>
    </row>
    <row r="130" spans="1:9" x14ac:dyDescent="0.35">
      <c r="A130" s="5">
        <v>4</v>
      </c>
      <c r="B130" s="5" t="s">
        <v>14</v>
      </c>
      <c r="C130" t="s">
        <v>15</v>
      </c>
      <c r="D130">
        <v>2000</v>
      </c>
      <c r="E130" t="s">
        <v>0</v>
      </c>
      <c r="F130" t="s">
        <v>1</v>
      </c>
      <c r="G130" t="s">
        <v>16</v>
      </c>
      <c r="H130" t="s">
        <v>10</v>
      </c>
      <c r="I130" s="2">
        <v>41655</v>
      </c>
    </row>
    <row r="131" spans="1:9" x14ac:dyDescent="0.35">
      <c r="A131" s="5">
        <v>11</v>
      </c>
      <c r="B131" s="5" t="s">
        <v>40</v>
      </c>
      <c r="C131" t="s">
        <v>41</v>
      </c>
      <c r="D131">
        <v>2000</v>
      </c>
      <c r="E131" t="s">
        <v>0</v>
      </c>
      <c r="F131" t="s">
        <v>1</v>
      </c>
      <c r="G131" t="s">
        <v>42</v>
      </c>
      <c r="I131" s="2">
        <v>42296</v>
      </c>
    </row>
    <row r="132" spans="1:9" x14ac:dyDescent="0.35">
      <c r="A132" s="5">
        <v>14</v>
      </c>
      <c r="B132" s="5" t="s">
        <v>48</v>
      </c>
      <c r="C132" t="s">
        <v>52</v>
      </c>
      <c r="D132">
        <v>2000</v>
      </c>
      <c r="E132" t="s">
        <v>0</v>
      </c>
      <c r="F132" t="s">
        <v>1</v>
      </c>
      <c r="G132" t="s">
        <v>53</v>
      </c>
      <c r="H132" t="s">
        <v>51</v>
      </c>
      <c r="I132" s="2">
        <v>42879</v>
      </c>
    </row>
    <row r="133" spans="1:9" x14ac:dyDescent="0.35">
      <c r="A133" s="5">
        <v>17</v>
      </c>
      <c r="B133" s="5" t="s">
        <v>59</v>
      </c>
      <c r="C133" t="s">
        <v>60</v>
      </c>
      <c r="D133">
        <v>2000</v>
      </c>
      <c r="E133" t="s">
        <v>0</v>
      </c>
      <c r="F133" t="s">
        <v>1</v>
      </c>
      <c r="G133" t="s">
        <v>61</v>
      </c>
      <c r="H133" t="s">
        <v>62</v>
      </c>
      <c r="I133" s="2">
        <v>43034</v>
      </c>
    </row>
    <row r="134" spans="1:9" x14ac:dyDescent="0.35">
      <c r="A134" s="5">
        <v>18</v>
      </c>
      <c r="B134" s="5" t="s">
        <v>63</v>
      </c>
      <c r="C134" t="s">
        <v>64</v>
      </c>
      <c r="D134">
        <v>2000</v>
      </c>
      <c r="E134" t="s">
        <v>0</v>
      </c>
      <c r="F134" t="s">
        <v>1</v>
      </c>
      <c r="H134" t="s">
        <v>65</v>
      </c>
      <c r="I134" s="2">
        <v>43094</v>
      </c>
    </row>
    <row r="135" spans="1:9" x14ac:dyDescent="0.35">
      <c r="A135" s="5">
        <v>19</v>
      </c>
      <c r="B135" s="5" t="s">
        <v>66</v>
      </c>
      <c r="C135" t="s">
        <v>67</v>
      </c>
      <c r="D135">
        <v>2000</v>
      </c>
      <c r="E135" t="s">
        <v>0</v>
      </c>
      <c r="F135" t="s">
        <v>1</v>
      </c>
      <c r="G135" t="s">
        <v>68</v>
      </c>
      <c r="H135" t="s">
        <v>69</v>
      </c>
      <c r="I135" s="2">
        <v>43332</v>
      </c>
    </row>
    <row r="136" spans="1:9" x14ac:dyDescent="0.35">
      <c r="A136" s="5">
        <v>22</v>
      </c>
      <c r="B136" s="5" t="s">
        <v>79</v>
      </c>
      <c r="C136" t="s">
        <v>80</v>
      </c>
      <c r="D136">
        <v>2000</v>
      </c>
      <c r="E136" t="s">
        <v>0</v>
      </c>
      <c r="F136" t="s">
        <v>1</v>
      </c>
      <c r="H136" t="s">
        <v>81</v>
      </c>
      <c r="I136" s="2">
        <v>43728</v>
      </c>
    </row>
    <row r="137" spans="1:9" x14ac:dyDescent="0.35">
      <c r="A137" s="5">
        <v>25</v>
      </c>
      <c r="B137" s="5" t="s">
        <v>90</v>
      </c>
      <c r="C137" t="s">
        <v>91</v>
      </c>
      <c r="D137">
        <v>2000</v>
      </c>
      <c r="E137" t="s">
        <v>0</v>
      </c>
      <c r="F137" t="s">
        <v>1</v>
      </c>
      <c r="G137" t="s">
        <v>92</v>
      </c>
      <c r="H137" t="s">
        <v>93</v>
      </c>
      <c r="I137" s="2">
        <v>43976</v>
      </c>
    </row>
    <row r="138" spans="1:9" x14ac:dyDescent="0.35">
      <c r="A138" s="5">
        <v>31</v>
      </c>
      <c r="B138" s="5" t="s">
        <v>112</v>
      </c>
      <c r="C138" t="s">
        <v>113</v>
      </c>
      <c r="D138">
        <v>2000</v>
      </c>
      <c r="E138" t="s">
        <v>0</v>
      </c>
      <c r="F138" t="s">
        <v>1</v>
      </c>
      <c r="G138" t="s">
        <v>114</v>
      </c>
      <c r="H138" t="s">
        <v>115</v>
      </c>
      <c r="I138" s="2">
        <v>41971</v>
      </c>
    </row>
    <row r="139" spans="1:9" x14ac:dyDescent="0.35">
      <c r="A139" s="5">
        <v>35</v>
      </c>
      <c r="B139" s="5" t="s">
        <v>128</v>
      </c>
      <c r="C139" t="s">
        <v>129</v>
      </c>
      <c r="D139">
        <v>2000</v>
      </c>
      <c r="E139" t="s">
        <v>0</v>
      </c>
      <c r="F139" t="s">
        <v>1</v>
      </c>
      <c r="G139" t="s">
        <v>130</v>
      </c>
      <c r="I139" s="2">
        <v>42339</v>
      </c>
    </row>
    <row r="140" spans="1:9" x14ac:dyDescent="0.35">
      <c r="A140" s="5">
        <v>38</v>
      </c>
      <c r="B140" s="5" t="s">
        <v>131</v>
      </c>
      <c r="C140" t="s">
        <v>80</v>
      </c>
      <c r="D140">
        <v>2000</v>
      </c>
      <c r="E140" t="s">
        <v>0</v>
      </c>
      <c r="F140" t="s">
        <v>1</v>
      </c>
      <c r="G140" t="s">
        <v>134</v>
      </c>
      <c r="H140" t="s">
        <v>81</v>
      </c>
      <c r="I140" s="2">
        <v>42622</v>
      </c>
    </row>
    <row r="141" spans="1:9" x14ac:dyDescent="0.35">
      <c r="A141" s="5">
        <v>36</v>
      </c>
      <c r="B141" s="5" t="s">
        <v>131</v>
      </c>
      <c r="C141" t="s">
        <v>132</v>
      </c>
      <c r="D141">
        <v>2000</v>
      </c>
      <c r="E141" t="s">
        <v>0</v>
      </c>
      <c r="F141" t="s">
        <v>1</v>
      </c>
      <c r="H141" t="s">
        <v>81</v>
      </c>
      <c r="I141" s="2">
        <v>42346</v>
      </c>
    </row>
    <row r="142" spans="1:9" x14ac:dyDescent="0.35">
      <c r="A142" s="5">
        <v>42</v>
      </c>
      <c r="B142" s="5" t="s">
        <v>146</v>
      </c>
      <c r="C142" t="s">
        <v>147</v>
      </c>
      <c r="D142">
        <v>2000</v>
      </c>
      <c r="E142" t="s">
        <v>0</v>
      </c>
      <c r="F142" t="s">
        <v>1</v>
      </c>
      <c r="G142" t="s">
        <v>148</v>
      </c>
      <c r="H142" t="s">
        <v>149</v>
      </c>
      <c r="I142" s="2">
        <v>43028</v>
      </c>
    </row>
    <row r="143" spans="1:9" x14ac:dyDescent="0.35">
      <c r="A143" s="5">
        <v>45</v>
      </c>
      <c r="B143" s="5" t="s">
        <v>156</v>
      </c>
      <c r="C143" t="s">
        <v>157</v>
      </c>
      <c r="D143">
        <v>2000</v>
      </c>
      <c r="E143" t="s">
        <v>0</v>
      </c>
      <c r="F143" t="s">
        <v>1</v>
      </c>
      <c r="G143" t="s">
        <v>158</v>
      </c>
      <c r="H143" t="s">
        <v>159</v>
      </c>
      <c r="I143" s="2">
        <v>43391</v>
      </c>
    </row>
    <row r="144" spans="1:9" x14ac:dyDescent="0.35">
      <c r="A144" s="5">
        <v>47</v>
      </c>
      <c r="B144" s="5" t="s">
        <v>163</v>
      </c>
      <c r="C144" t="s">
        <v>164</v>
      </c>
      <c r="D144">
        <v>2000</v>
      </c>
      <c r="E144" t="s">
        <v>0</v>
      </c>
      <c r="F144" t="s">
        <v>1</v>
      </c>
      <c r="G144" t="s">
        <v>165</v>
      </c>
      <c r="H144" t="s">
        <v>166</v>
      </c>
      <c r="I144" s="2">
        <v>43833</v>
      </c>
    </row>
    <row r="145" spans="1:9" x14ac:dyDescent="0.35">
      <c r="A145" s="5">
        <v>49</v>
      </c>
      <c r="B145" s="5" t="s">
        <v>171</v>
      </c>
      <c r="C145" t="s">
        <v>172</v>
      </c>
      <c r="D145">
        <v>2000</v>
      </c>
      <c r="E145" t="s">
        <v>0</v>
      </c>
      <c r="F145" t="s">
        <v>1</v>
      </c>
      <c r="G145" t="s">
        <v>173</v>
      </c>
      <c r="I145" s="2">
        <v>43969</v>
      </c>
    </row>
    <row r="146" spans="1:9" x14ac:dyDescent="0.35">
      <c r="A146" s="5">
        <v>54</v>
      </c>
      <c r="B146" s="5" t="s">
        <v>188</v>
      </c>
      <c r="C146" t="s">
        <v>189</v>
      </c>
      <c r="D146">
        <v>2000</v>
      </c>
      <c r="E146" t="s">
        <v>0</v>
      </c>
      <c r="F146" t="s">
        <v>1</v>
      </c>
      <c r="G146" t="s">
        <v>190</v>
      </c>
      <c r="H146" t="s">
        <v>191</v>
      </c>
      <c r="I146" s="2">
        <v>41582</v>
      </c>
    </row>
    <row r="147" spans="1:9" x14ac:dyDescent="0.35">
      <c r="A147" s="5">
        <v>55</v>
      </c>
      <c r="B147" s="5" t="s">
        <v>192</v>
      </c>
      <c r="C147" t="s">
        <v>193</v>
      </c>
      <c r="D147">
        <v>2000</v>
      </c>
      <c r="E147" t="s">
        <v>0</v>
      </c>
      <c r="F147" t="s">
        <v>1</v>
      </c>
      <c r="G147" t="s">
        <v>194</v>
      </c>
      <c r="I147" s="2">
        <v>41715</v>
      </c>
    </row>
    <row r="148" spans="1:9" x14ac:dyDescent="0.35">
      <c r="A148" s="5">
        <v>57</v>
      </c>
      <c r="B148" s="5" t="s">
        <v>199</v>
      </c>
      <c r="C148" t="s">
        <v>200</v>
      </c>
      <c r="D148">
        <v>2000</v>
      </c>
      <c r="E148" t="s">
        <v>0</v>
      </c>
      <c r="F148" t="s">
        <v>1</v>
      </c>
      <c r="G148" t="s">
        <v>201</v>
      </c>
      <c r="H148" t="s">
        <v>202</v>
      </c>
      <c r="I148" s="2">
        <v>41850</v>
      </c>
    </row>
    <row r="149" spans="1:9" x14ac:dyDescent="0.35">
      <c r="A149" s="5">
        <v>58</v>
      </c>
      <c r="B149" s="5" t="s">
        <v>203</v>
      </c>
      <c r="C149" t="s">
        <v>204</v>
      </c>
      <c r="D149">
        <v>2000</v>
      </c>
      <c r="E149" t="s">
        <v>0</v>
      </c>
      <c r="F149" t="s">
        <v>1</v>
      </c>
      <c r="G149" t="s">
        <v>205</v>
      </c>
      <c r="H149" t="s">
        <v>206</v>
      </c>
      <c r="I149" s="2">
        <v>41915</v>
      </c>
    </row>
    <row r="150" spans="1:9" x14ac:dyDescent="0.35">
      <c r="A150" s="5">
        <v>62</v>
      </c>
      <c r="B150" s="5" t="s">
        <v>218</v>
      </c>
      <c r="C150" t="s">
        <v>219</v>
      </c>
      <c r="D150">
        <v>2000</v>
      </c>
      <c r="E150" t="s">
        <v>0</v>
      </c>
      <c r="F150" t="s">
        <v>1</v>
      </c>
      <c r="G150" t="s">
        <v>220</v>
      </c>
      <c r="H150" t="s">
        <v>221</v>
      </c>
      <c r="I150" s="2">
        <v>42125</v>
      </c>
    </row>
    <row r="151" spans="1:9" x14ac:dyDescent="0.35">
      <c r="A151" s="5">
        <v>63</v>
      </c>
      <c r="B151" s="5" t="s">
        <v>222</v>
      </c>
      <c r="C151" t="s">
        <v>223</v>
      </c>
      <c r="D151">
        <v>2000</v>
      </c>
      <c r="E151" t="s">
        <v>0</v>
      </c>
      <c r="F151" t="s">
        <v>1</v>
      </c>
      <c r="G151" t="s">
        <v>224</v>
      </c>
      <c r="H151" t="s">
        <v>225</v>
      </c>
      <c r="I151" s="2">
        <v>42138</v>
      </c>
    </row>
    <row r="152" spans="1:9" x14ac:dyDescent="0.35">
      <c r="A152" s="5">
        <v>67</v>
      </c>
      <c r="B152" s="5" t="s">
        <v>238</v>
      </c>
      <c r="C152" t="s">
        <v>239</v>
      </c>
      <c r="D152">
        <v>2000</v>
      </c>
      <c r="E152" t="s">
        <v>0</v>
      </c>
      <c r="F152" t="s">
        <v>1</v>
      </c>
      <c r="G152" t="s">
        <v>240</v>
      </c>
      <c r="H152" t="s">
        <v>241</v>
      </c>
      <c r="I152" s="2">
        <v>42697</v>
      </c>
    </row>
    <row r="153" spans="1:9" x14ac:dyDescent="0.35">
      <c r="A153" s="5">
        <v>68</v>
      </c>
      <c r="B153" s="5" t="s">
        <v>242</v>
      </c>
      <c r="C153" t="s">
        <v>243</v>
      </c>
      <c r="D153">
        <v>2000</v>
      </c>
      <c r="E153" t="s">
        <v>0</v>
      </c>
      <c r="F153" t="s">
        <v>1</v>
      </c>
      <c r="G153" t="s">
        <v>244</v>
      </c>
      <c r="H153" t="s">
        <v>245</v>
      </c>
      <c r="I153" s="2">
        <v>42709</v>
      </c>
    </row>
    <row r="154" spans="1:9" x14ac:dyDescent="0.35">
      <c r="A154" s="5">
        <v>69</v>
      </c>
      <c r="B154" s="5" t="s">
        <v>246</v>
      </c>
      <c r="C154" t="s">
        <v>247</v>
      </c>
      <c r="D154">
        <v>2000</v>
      </c>
      <c r="E154" t="s">
        <v>0</v>
      </c>
      <c r="F154" t="s">
        <v>1</v>
      </c>
      <c r="G154" t="s">
        <v>248</v>
      </c>
      <c r="H154" t="s">
        <v>249</v>
      </c>
      <c r="I154" s="2">
        <v>42801</v>
      </c>
    </row>
    <row r="155" spans="1:9" x14ac:dyDescent="0.35">
      <c r="A155" s="5">
        <v>71</v>
      </c>
      <c r="B155" s="5" t="s">
        <v>255</v>
      </c>
      <c r="C155" t="s">
        <v>256</v>
      </c>
      <c r="D155">
        <v>2000</v>
      </c>
      <c r="E155" t="s">
        <v>0</v>
      </c>
      <c r="F155" t="s">
        <v>1</v>
      </c>
      <c r="G155" t="s">
        <v>257</v>
      </c>
      <c r="H155" t="s">
        <v>258</v>
      </c>
      <c r="I155" s="2">
        <v>43055</v>
      </c>
    </row>
    <row r="156" spans="1:9" x14ac:dyDescent="0.35">
      <c r="A156" s="5">
        <v>78</v>
      </c>
      <c r="B156" s="5" t="s">
        <v>278</v>
      </c>
      <c r="C156" t="s">
        <v>279</v>
      </c>
      <c r="D156">
        <v>2000</v>
      </c>
      <c r="E156" t="s">
        <v>0</v>
      </c>
      <c r="F156" t="s">
        <v>1</v>
      </c>
      <c r="G156" t="s">
        <v>280</v>
      </c>
      <c r="H156" t="s">
        <v>281</v>
      </c>
      <c r="I156" s="2">
        <v>41606</v>
      </c>
    </row>
    <row r="157" spans="1:9" x14ac:dyDescent="0.35">
      <c r="A157" s="5">
        <v>81</v>
      </c>
      <c r="B157" s="5" t="s">
        <v>285</v>
      </c>
      <c r="C157" t="s">
        <v>286</v>
      </c>
      <c r="D157">
        <v>2000</v>
      </c>
      <c r="E157" t="s">
        <v>0</v>
      </c>
      <c r="F157" t="s">
        <v>1</v>
      </c>
      <c r="G157" t="s">
        <v>287</v>
      </c>
      <c r="H157" t="s">
        <v>288</v>
      </c>
      <c r="I157" s="2">
        <v>41746</v>
      </c>
    </row>
    <row r="158" spans="1:9" x14ac:dyDescent="0.35">
      <c r="A158" s="5">
        <v>85</v>
      </c>
      <c r="B158" s="5" t="s">
        <v>295</v>
      </c>
      <c r="C158" t="s">
        <v>296</v>
      </c>
      <c r="D158">
        <v>2000</v>
      </c>
      <c r="E158" t="s">
        <v>0</v>
      </c>
      <c r="F158" t="s">
        <v>1</v>
      </c>
      <c r="G158" t="s">
        <v>297</v>
      </c>
      <c r="H158" t="s">
        <v>288</v>
      </c>
      <c r="I158" s="2">
        <v>42059</v>
      </c>
    </row>
    <row r="159" spans="1:9" x14ac:dyDescent="0.35">
      <c r="A159" s="5">
        <v>90</v>
      </c>
      <c r="B159" s="5" t="s">
        <v>298</v>
      </c>
      <c r="C159" t="s">
        <v>306</v>
      </c>
      <c r="D159">
        <v>2000</v>
      </c>
      <c r="E159" t="s">
        <v>0</v>
      </c>
      <c r="F159" t="s">
        <v>1</v>
      </c>
      <c r="G159" t="s">
        <v>307</v>
      </c>
      <c r="H159" t="s">
        <v>300</v>
      </c>
      <c r="I159" s="2">
        <v>42501</v>
      </c>
    </row>
    <row r="160" spans="1:9" x14ac:dyDescent="0.35">
      <c r="A160" s="5">
        <v>94</v>
      </c>
      <c r="B160" s="5" t="s">
        <v>320</v>
      </c>
      <c r="C160" t="s">
        <v>321</v>
      </c>
      <c r="D160">
        <v>2000</v>
      </c>
      <c r="E160" t="s">
        <v>0</v>
      </c>
      <c r="F160" t="s">
        <v>1</v>
      </c>
      <c r="G160" t="s">
        <v>322</v>
      </c>
      <c r="H160" t="s">
        <v>323</v>
      </c>
      <c r="I160" s="2">
        <v>42962</v>
      </c>
    </row>
    <row r="161" spans="1:9" x14ac:dyDescent="0.35">
      <c r="A161" s="5">
        <v>97</v>
      </c>
      <c r="B161" s="5" t="s">
        <v>330</v>
      </c>
      <c r="C161" t="s">
        <v>331</v>
      </c>
      <c r="D161">
        <v>2000</v>
      </c>
      <c r="E161" t="s">
        <v>0</v>
      </c>
      <c r="F161" t="s">
        <v>1</v>
      </c>
      <c r="G161" t="s">
        <v>332</v>
      </c>
      <c r="H161" t="s">
        <v>333</v>
      </c>
      <c r="I161" s="2">
        <v>43587</v>
      </c>
    </row>
    <row r="162" spans="1:9" x14ac:dyDescent="0.35">
      <c r="A162" s="5">
        <v>105</v>
      </c>
      <c r="B162" s="5" t="s">
        <v>361</v>
      </c>
      <c r="C162" t="s">
        <v>362</v>
      </c>
      <c r="D162">
        <v>2000</v>
      </c>
      <c r="E162" t="s">
        <v>0</v>
      </c>
      <c r="F162" t="s">
        <v>1</v>
      </c>
      <c r="G162" t="s">
        <v>363</v>
      </c>
      <c r="H162" t="s">
        <v>364</v>
      </c>
      <c r="I162" s="2">
        <v>41837</v>
      </c>
    </row>
    <row r="163" spans="1:9" x14ac:dyDescent="0.35">
      <c r="A163" s="5">
        <v>107</v>
      </c>
      <c r="B163" s="5" t="s">
        <v>368</v>
      </c>
      <c r="C163" t="s">
        <v>369</v>
      </c>
      <c r="D163">
        <v>2000</v>
      </c>
      <c r="E163" t="s">
        <v>0</v>
      </c>
      <c r="F163" t="s">
        <v>1</v>
      </c>
      <c r="G163" t="s">
        <v>370</v>
      </c>
      <c r="H163" t="s">
        <v>371</v>
      </c>
      <c r="I163" s="2">
        <v>42060</v>
      </c>
    </row>
    <row r="164" spans="1:9" x14ac:dyDescent="0.35">
      <c r="A164" s="5">
        <v>114</v>
      </c>
      <c r="B164" s="5" t="s">
        <v>396</v>
      </c>
      <c r="C164" t="s">
        <v>397</v>
      </c>
      <c r="D164">
        <v>2000</v>
      </c>
      <c r="E164" t="s">
        <v>0</v>
      </c>
      <c r="F164" t="s">
        <v>1</v>
      </c>
      <c r="G164" t="s">
        <v>398</v>
      </c>
      <c r="H164" t="s">
        <v>399</v>
      </c>
      <c r="I164" s="2">
        <v>42727</v>
      </c>
    </row>
    <row r="165" spans="1:9" x14ac:dyDescent="0.35">
      <c r="A165" s="5">
        <v>118</v>
      </c>
      <c r="B165" s="5" t="s">
        <v>415</v>
      </c>
      <c r="C165" t="s">
        <v>416</v>
      </c>
      <c r="D165">
        <v>2000</v>
      </c>
      <c r="E165" t="s">
        <v>0</v>
      </c>
      <c r="F165" t="s">
        <v>1</v>
      </c>
      <c r="G165" t="s">
        <v>417</v>
      </c>
      <c r="H165" t="s">
        <v>418</v>
      </c>
      <c r="I165" s="2">
        <v>43027</v>
      </c>
    </row>
    <row r="166" spans="1:9" x14ac:dyDescent="0.35">
      <c r="A166" s="5">
        <v>120</v>
      </c>
      <c r="B166" s="5" t="s">
        <v>421</v>
      </c>
      <c r="C166" t="s">
        <v>422</v>
      </c>
      <c r="D166">
        <v>2000</v>
      </c>
      <c r="E166" t="s">
        <v>0</v>
      </c>
      <c r="F166" t="s">
        <v>1</v>
      </c>
      <c r="G166" t="s">
        <v>423</v>
      </c>
      <c r="H166" t="s">
        <v>424</v>
      </c>
      <c r="I166" s="2">
        <v>43262</v>
      </c>
    </row>
    <row r="167" spans="1:9" x14ac:dyDescent="0.35">
      <c r="A167" s="5">
        <v>129</v>
      </c>
      <c r="B167" s="5" t="s">
        <v>454</v>
      </c>
      <c r="C167" t="s">
        <v>455</v>
      </c>
      <c r="D167">
        <v>2000</v>
      </c>
      <c r="E167" t="s">
        <v>0</v>
      </c>
      <c r="F167" t="s">
        <v>1</v>
      </c>
      <c r="G167" t="s">
        <v>456</v>
      </c>
      <c r="H167" t="s">
        <v>344</v>
      </c>
      <c r="I167" s="2">
        <v>41472</v>
      </c>
    </row>
    <row r="168" spans="1:9" x14ac:dyDescent="0.35">
      <c r="A168" s="5">
        <v>20</v>
      </c>
      <c r="B168" s="5" t="s">
        <v>70</v>
      </c>
      <c r="C168" t="s">
        <v>71</v>
      </c>
      <c r="D168">
        <v>2002</v>
      </c>
      <c r="E168" t="s">
        <v>72</v>
      </c>
      <c r="F168" t="s">
        <v>1</v>
      </c>
      <c r="G168" t="s">
        <v>73</v>
      </c>
      <c r="H168" t="s">
        <v>74</v>
      </c>
      <c r="I168" s="2">
        <v>43342</v>
      </c>
    </row>
    <row r="169" spans="1:9" x14ac:dyDescent="0.35">
      <c r="A169" s="5">
        <v>101</v>
      </c>
      <c r="B169" s="5" t="s">
        <v>345</v>
      </c>
      <c r="C169" t="s">
        <v>346</v>
      </c>
      <c r="D169">
        <v>2034</v>
      </c>
      <c r="E169" t="s">
        <v>347</v>
      </c>
      <c r="F169" t="s">
        <v>1</v>
      </c>
      <c r="G169" t="s">
        <v>348</v>
      </c>
      <c r="I169" s="2">
        <v>41402</v>
      </c>
    </row>
    <row r="170" spans="1:9" x14ac:dyDescent="0.35">
      <c r="A170" s="5">
        <v>127</v>
      </c>
      <c r="B170" s="5" t="s">
        <v>447</v>
      </c>
      <c r="C170" t="s">
        <v>448</v>
      </c>
      <c r="D170">
        <v>2034</v>
      </c>
      <c r="E170" t="s">
        <v>347</v>
      </c>
      <c r="F170" t="s">
        <v>1</v>
      </c>
      <c r="G170" t="s">
        <v>449</v>
      </c>
      <c r="H170" t="s">
        <v>450</v>
      </c>
      <c r="I170" s="2">
        <v>41400</v>
      </c>
    </row>
    <row r="171" spans="1:9" x14ac:dyDescent="0.35">
      <c r="A171" s="5">
        <v>132</v>
      </c>
      <c r="B171" s="5" t="s">
        <v>131</v>
      </c>
      <c r="C171" t="s">
        <v>465</v>
      </c>
      <c r="D171">
        <v>2900</v>
      </c>
      <c r="E171" t="s">
        <v>466</v>
      </c>
      <c r="F171" t="s">
        <v>459</v>
      </c>
      <c r="G171" t="s">
        <v>467</v>
      </c>
      <c r="H171" t="s">
        <v>81</v>
      </c>
      <c r="I171" s="2">
        <v>41771</v>
      </c>
    </row>
    <row r="172" spans="1:9" x14ac:dyDescent="0.35">
      <c r="A172" s="5">
        <v>130</v>
      </c>
      <c r="B172" s="5" t="s">
        <v>43</v>
      </c>
      <c r="C172" t="s">
        <v>457</v>
      </c>
      <c r="D172">
        <v>2350</v>
      </c>
      <c r="E172" t="s">
        <v>458</v>
      </c>
      <c r="F172" t="s">
        <v>459</v>
      </c>
      <c r="G172" t="s">
        <v>460</v>
      </c>
      <c r="H172" t="s">
        <v>461</v>
      </c>
      <c r="I172" s="2">
        <v>41668</v>
      </c>
    </row>
    <row r="173" spans="1:9" x14ac:dyDescent="0.35">
      <c r="A173" s="5">
        <v>133</v>
      </c>
      <c r="B173" s="5" t="s">
        <v>131</v>
      </c>
      <c r="C173" t="s">
        <v>468</v>
      </c>
      <c r="D173">
        <v>2350</v>
      </c>
      <c r="E173" t="s">
        <v>458</v>
      </c>
      <c r="F173" t="s">
        <v>459</v>
      </c>
      <c r="H173" t="s">
        <v>81</v>
      </c>
      <c r="I173" s="2">
        <v>41824</v>
      </c>
    </row>
    <row r="174" spans="1:9" x14ac:dyDescent="0.35">
      <c r="A174" s="5">
        <v>141</v>
      </c>
      <c r="B174" s="5" t="s">
        <v>492</v>
      </c>
      <c r="C174" t="s">
        <v>493</v>
      </c>
      <c r="D174">
        <v>2350</v>
      </c>
      <c r="E174" t="s">
        <v>458</v>
      </c>
      <c r="F174" t="s">
        <v>459</v>
      </c>
      <c r="G174" t="s">
        <v>494</v>
      </c>
      <c r="I174" s="2">
        <v>42976</v>
      </c>
    </row>
    <row r="175" spans="1:9" x14ac:dyDescent="0.35">
      <c r="A175" s="5">
        <v>93</v>
      </c>
      <c r="B175" s="5" t="s">
        <v>316</v>
      </c>
      <c r="C175" t="s">
        <v>317</v>
      </c>
      <c r="D175">
        <v>2072</v>
      </c>
      <c r="E175" t="s">
        <v>318</v>
      </c>
      <c r="F175" t="s">
        <v>1</v>
      </c>
      <c r="G175" t="s">
        <v>319</v>
      </c>
      <c r="I175" s="2">
        <v>42859</v>
      </c>
    </row>
    <row r="176" spans="1:9" x14ac:dyDescent="0.35">
      <c r="A176" s="5">
        <v>111</v>
      </c>
      <c r="B176" s="5" t="s">
        <v>385</v>
      </c>
      <c r="C176" t="s">
        <v>386</v>
      </c>
      <c r="D176">
        <v>2072</v>
      </c>
      <c r="E176" t="s">
        <v>318</v>
      </c>
      <c r="F176" t="s">
        <v>1</v>
      </c>
      <c r="G176" t="s">
        <v>387</v>
      </c>
      <c r="H176" t="s">
        <v>388</v>
      </c>
      <c r="I176" s="2">
        <v>42419</v>
      </c>
    </row>
    <row r="177" spans="1:9" x14ac:dyDescent="0.35">
      <c r="A177" s="5">
        <v>178</v>
      </c>
      <c r="B177" s="5" t="s">
        <v>608</v>
      </c>
      <c r="C177" t="s">
        <v>609</v>
      </c>
      <c r="D177">
        <v>2710</v>
      </c>
      <c r="E177" t="s">
        <v>610</v>
      </c>
      <c r="F177" t="s">
        <v>503</v>
      </c>
      <c r="G177" t="s">
        <v>611</v>
      </c>
      <c r="I177" s="2">
        <v>43629</v>
      </c>
    </row>
    <row r="178" spans="1:9" x14ac:dyDescent="0.35">
      <c r="A178" s="5">
        <v>126</v>
      </c>
      <c r="B178" s="5" t="s">
        <v>443</v>
      </c>
      <c r="C178" t="s">
        <v>444</v>
      </c>
      <c r="D178">
        <v>2075</v>
      </c>
      <c r="E178" t="s">
        <v>445</v>
      </c>
      <c r="F178" t="s">
        <v>1</v>
      </c>
      <c r="G178" t="s">
        <v>446</v>
      </c>
      <c r="I178" s="2">
        <v>41359</v>
      </c>
    </row>
    <row r="179" spans="1:9" x14ac:dyDescent="0.35">
      <c r="A179" s="5">
        <v>117</v>
      </c>
      <c r="B179" s="5" t="s">
        <v>410</v>
      </c>
      <c r="C179" t="s">
        <v>411</v>
      </c>
      <c r="D179">
        <v>2042</v>
      </c>
      <c r="E179" t="s">
        <v>412</v>
      </c>
      <c r="F179" t="s">
        <v>1</v>
      </c>
      <c r="G179" t="s">
        <v>413</v>
      </c>
      <c r="H179" t="s">
        <v>414</v>
      </c>
      <c r="I179" s="2">
        <v>42983</v>
      </c>
    </row>
  </sheetData>
  <sortState xmlns:xlrd2="http://schemas.microsoft.com/office/spreadsheetml/2017/richdata2" ref="A2:I179">
    <sortCondition ref="E2:E179"/>
    <sortCondition ref="B2:B179"/>
  </sortState>
  <printOptions gridLines="1"/>
  <pageMargins left="0.70866141732283472" right="0.70866141732283472" top="0.74803149606299213" bottom="0.74803149606299213" header="0.31496062992125984" footer="0.31496062992125984"/>
  <pageSetup paperSize="9" scale="73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I179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7" sqref="A27"/>
    </sheetView>
  </sheetViews>
  <sheetFormatPr baseColWidth="10" defaultRowHeight="14.5" x14ac:dyDescent="0.35"/>
  <cols>
    <col min="1" max="1" width="3.90625" bestFit="1" customWidth="1"/>
    <col min="2" max="2" width="27.54296875" bestFit="1" customWidth="1"/>
    <col min="3" max="3" width="47.36328125" bestFit="1" customWidth="1"/>
    <col min="4" max="4" width="4.90625" bestFit="1" customWidth="1"/>
    <col min="5" max="5" width="17.08984375" bestFit="1" customWidth="1"/>
    <col min="6" max="6" width="6.90625" bestFit="1" customWidth="1"/>
    <col min="7" max="7" width="14.54296875" bestFit="1" customWidth="1"/>
    <col min="8" max="8" width="33.54296875" customWidth="1"/>
    <col min="9" max="9" width="14.90625" bestFit="1" customWidth="1"/>
  </cols>
  <sheetData>
    <row r="1" spans="1:9" x14ac:dyDescent="0.35">
      <c r="A1" s="4" t="s">
        <v>619</v>
      </c>
      <c r="B1" s="4" t="s">
        <v>612</v>
      </c>
      <c r="C1" s="4" t="s">
        <v>613</v>
      </c>
      <c r="D1" s="4" t="s">
        <v>643</v>
      </c>
      <c r="E1" s="4" t="s">
        <v>614</v>
      </c>
      <c r="F1" s="4" t="s">
        <v>615</v>
      </c>
      <c r="G1" s="4" t="s">
        <v>616</v>
      </c>
      <c r="H1" s="4" t="s">
        <v>617</v>
      </c>
      <c r="I1" s="4" t="s">
        <v>618</v>
      </c>
    </row>
    <row r="2" spans="1:9" hidden="1" x14ac:dyDescent="0.35">
      <c r="A2" s="5">
        <v>65</v>
      </c>
      <c r="B2" s="5" t="s">
        <v>230</v>
      </c>
      <c r="C2" t="s">
        <v>231</v>
      </c>
      <c r="D2">
        <v>2300</v>
      </c>
      <c r="E2" t="s">
        <v>4</v>
      </c>
      <c r="F2" t="s">
        <v>1</v>
      </c>
      <c r="G2" t="s">
        <v>232</v>
      </c>
      <c r="H2" t="s">
        <v>233</v>
      </c>
      <c r="I2" s="2">
        <v>42439</v>
      </c>
    </row>
    <row r="3" spans="1:9" hidden="1" x14ac:dyDescent="0.35">
      <c r="A3" s="5">
        <v>134</v>
      </c>
      <c r="B3" s="5" t="s">
        <v>131</v>
      </c>
      <c r="C3" t="s">
        <v>469</v>
      </c>
      <c r="D3">
        <v>2854</v>
      </c>
      <c r="E3" t="s">
        <v>470</v>
      </c>
      <c r="F3" t="s">
        <v>459</v>
      </c>
      <c r="H3" t="s">
        <v>81</v>
      </c>
      <c r="I3" s="2">
        <v>42068</v>
      </c>
    </row>
    <row r="4" spans="1:9" hidden="1" x14ac:dyDescent="0.35">
      <c r="A4" s="5">
        <v>156</v>
      </c>
      <c r="B4" s="5" t="s">
        <v>542</v>
      </c>
      <c r="C4" t="s">
        <v>543</v>
      </c>
      <c r="D4">
        <v>2502</v>
      </c>
      <c r="E4" t="s">
        <v>502</v>
      </c>
      <c r="F4" t="s">
        <v>503</v>
      </c>
      <c r="G4" t="s">
        <v>544</v>
      </c>
      <c r="I4" s="2">
        <v>41724</v>
      </c>
    </row>
    <row r="5" spans="1:9" hidden="1" x14ac:dyDescent="0.35">
      <c r="A5" s="5">
        <v>12</v>
      </c>
      <c r="B5" s="5" t="s">
        <v>43</v>
      </c>
      <c r="C5" t="s">
        <v>44</v>
      </c>
      <c r="D5">
        <v>2416</v>
      </c>
      <c r="E5" t="s">
        <v>45</v>
      </c>
      <c r="F5" t="s">
        <v>1</v>
      </c>
      <c r="G5" t="s">
        <v>46</v>
      </c>
      <c r="H5" t="s">
        <v>47</v>
      </c>
      <c r="I5" s="2">
        <v>42460</v>
      </c>
    </row>
    <row r="6" spans="1:9" hidden="1" x14ac:dyDescent="0.35">
      <c r="A6" s="5">
        <v>112</v>
      </c>
      <c r="B6" s="5" t="s">
        <v>389</v>
      </c>
      <c r="C6" t="s">
        <v>390</v>
      </c>
      <c r="D6">
        <v>2074</v>
      </c>
      <c r="E6" t="s">
        <v>23</v>
      </c>
      <c r="F6" t="s">
        <v>1</v>
      </c>
      <c r="G6" t="s">
        <v>391</v>
      </c>
      <c r="H6" t="s">
        <v>392</v>
      </c>
      <c r="I6" s="2">
        <v>42464</v>
      </c>
    </row>
    <row r="7" spans="1:9" hidden="1" x14ac:dyDescent="0.35">
      <c r="A7" s="5">
        <v>66</v>
      </c>
      <c r="B7" s="5" t="s">
        <v>234</v>
      </c>
      <c r="C7" t="s">
        <v>235</v>
      </c>
      <c r="D7">
        <v>2525</v>
      </c>
      <c r="E7" t="s">
        <v>19</v>
      </c>
      <c r="F7" t="s">
        <v>1</v>
      </c>
      <c r="G7" t="s">
        <v>236</v>
      </c>
      <c r="H7" t="s">
        <v>237</v>
      </c>
      <c r="I7" s="2">
        <v>42473</v>
      </c>
    </row>
    <row r="8" spans="1:9" hidden="1" x14ac:dyDescent="0.35">
      <c r="A8" s="5">
        <v>90</v>
      </c>
      <c r="B8" s="5" t="s">
        <v>298</v>
      </c>
      <c r="C8" t="s">
        <v>306</v>
      </c>
      <c r="D8">
        <v>2000</v>
      </c>
      <c r="E8" t="s">
        <v>0</v>
      </c>
      <c r="F8" t="s">
        <v>1</v>
      </c>
      <c r="G8" t="s">
        <v>307</v>
      </c>
      <c r="H8" t="s">
        <v>300</v>
      </c>
      <c r="I8" s="2">
        <v>42501</v>
      </c>
    </row>
    <row r="9" spans="1:9" hidden="1" x14ac:dyDescent="0.35">
      <c r="A9" s="5">
        <v>154</v>
      </c>
      <c r="B9" s="5" t="s">
        <v>536</v>
      </c>
      <c r="C9" t="s">
        <v>537</v>
      </c>
      <c r="D9">
        <v>2502</v>
      </c>
      <c r="E9" t="s">
        <v>502</v>
      </c>
      <c r="F9" t="s">
        <v>503</v>
      </c>
      <c r="G9" t="s">
        <v>538</v>
      </c>
      <c r="H9" t="s">
        <v>539</v>
      </c>
      <c r="I9" s="2">
        <v>41597</v>
      </c>
    </row>
    <row r="10" spans="1:9" hidden="1" x14ac:dyDescent="0.35">
      <c r="A10" s="5">
        <v>151</v>
      </c>
      <c r="B10" s="5" t="s">
        <v>524</v>
      </c>
      <c r="C10" t="s">
        <v>525</v>
      </c>
      <c r="D10">
        <v>2502</v>
      </c>
      <c r="E10" t="s">
        <v>502</v>
      </c>
      <c r="F10" t="s">
        <v>503</v>
      </c>
      <c r="G10" t="s">
        <v>526</v>
      </c>
      <c r="H10" t="s">
        <v>527</v>
      </c>
      <c r="I10" s="2">
        <v>41312</v>
      </c>
    </row>
    <row r="11" spans="1:9" hidden="1" x14ac:dyDescent="0.35">
      <c r="A11" s="5">
        <v>160</v>
      </c>
      <c r="B11" s="5" t="s">
        <v>285</v>
      </c>
      <c r="C11" t="s">
        <v>554</v>
      </c>
      <c r="D11">
        <v>2502</v>
      </c>
      <c r="E11" t="s">
        <v>547</v>
      </c>
      <c r="F11" t="s">
        <v>503</v>
      </c>
      <c r="G11" t="s">
        <v>555</v>
      </c>
      <c r="H11" t="s">
        <v>288</v>
      </c>
      <c r="I11" s="2">
        <v>42513</v>
      </c>
    </row>
    <row r="12" spans="1:9" hidden="1" x14ac:dyDescent="0.35">
      <c r="A12" s="5">
        <v>155</v>
      </c>
      <c r="B12" s="5" t="s">
        <v>298</v>
      </c>
      <c r="C12" t="s">
        <v>540</v>
      </c>
      <c r="D12">
        <v>2503</v>
      </c>
      <c r="E12" t="s">
        <v>502</v>
      </c>
      <c r="F12" t="s">
        <v>503</v>
      </c>
      <c r="G12" t="s">
        <v>541</v>
      </c>
      <c r="H12" t="s">
        <v>300</v>
      </c>
      <c r="I12" s="2">
        <v>41626</v>
      </c>
    </row>
    <row r="13" spans="1:9" hidden="1" x14ac:dyDescent="0.35">
      <c r="A13" s="5">
        <v>37</v>
      </c>
      <c r="B13" s="5" t="s">
        <v>131</v>
      </c>
      <c r="C13" t="s">
        <v>133</v>
      </c>
      <c r="D13">
        <v>2300</v>
      </c>
      <c r="E13" t="s">
        <v>4</v>
      </c>
      <c r="F13" t="s">
        <v>1</v>
      </c>
      <c r="H13" t="s">
        <v>81</v>
      </c>
      <c r="I13" s="2">
        <v>42576</v>
      </c>
    </row>
    <row r="14" spans="1:9" hidden="1" x14ac:dyDescent="0.35">
      <c r="A14" s="5">
        <v>13</v>
      </c>
      <c r="B14" s="5" t="s">
        <v>48</v>
      </c>
      <c r="C14" t="s">
        <v>49</v>
      </c>
      <c r="D14">
        <v>2300</v>
      </c>
      <c r="E14" t="s">
        <v>4</v>
      </c>
      <c r="F14" t="s">
        <v>1</v>
      </c>
      <c r="G14" t="s">
        <v>50</v>
      </c>
      <c r="H14" t="s">
        <v>51</v>
      </c>
      <c r="I14" s="2">
        <v>42577</v>
      </c>
    </row>
    <row r="15" spans="1:9" hidden="1" x14ac:dyDescent="0.35">
      <c r="A15" s="5">
        <v>152</v>
      </c>
      <c r="B15" s="5" t="s">
        <v>528</v>
      </c>
      <c r="C15" t="s">
        <v>529</v>
      </c>
      <c r="D15">
        <v>2501</v>
      </c>
      <c r="E15" t="s">
        <v>502</v>
      </c>
      <c r="F15" t="s">
        <v>503</v>
      </c>
      <c r="G15" t="s">
        <v>530</v>
      </c>
      <c r="H15" t="s">
        <v>531</v>
      </c>
      <c r="I15" s="2">
        <v>41429</v>
      </c>
    </row>
    <row r="16" spans="1:9" hidden="1" x14ac:dyDescent="0.35">
      <c r="A16" s="5">
        <v>153</v>
      </c>
      <c r="B16" s="5" t="s">
        <v>532</v>
      </c>
      <c r="C16" t="s">
        <v>533</v>
      </c>
      <c r="D16">
        <v>2502</v>
      </c>
      <c r="E16" t="s">
        <v>502</v>
      </c>
      <c r="F16" t="s">
        <v>503</v>
      </c>
      <c r="G16" t="s">
        <v>534</v>
      </c>
      <c r="H16" t="s">
        <v>535</v>
      </c>
      <c r="I16" s="2">
        <v>41569</v>
      </c>
    </row>
    <row r="17" spans="1:9" hidden="1" x14ac:dyDescent="0.35">
      <c r="A17" s="5">
        <v>140</v>
      </c>
      <c r="B17" s="5" t="s">
        <v>298</v>
      </c>
      <c r="C17" t="s">
        <v>491</v>
      </c>
      <c r="D17">
        <v>2800</v>
      </c>
      <c r="E17" t="s">
        <v>464</v>
      </c>
      <c r="F17" t="s">
        <v>459</v>
      </c>
      <c r="H17" t="s">
        <v>300</v>
      </c>
      <c r="I17" s="2">
        <v>42600</v>
      </c>
    </row>
    <row r="18" spans="1:9" hidden="1" x14ac:dyDescent="0.35">
      <c r="A18" s="5">
        <v>38</v>
      </c>
      <c r="B18" s="5" t="s">
        <v>131</v>
      </c>
      <c r="C18" t="s">
        <v>80</v>
      </c>
      <c r="D18">
        <v>2000</v>
      </c>
      <c r="E18" t="s">
        <v>0</v>
      </c>
      <c r="F18" t="s">
        <v>1</v>
      </c>
      <c r="G18" t="s">
        <v>134</v>
      </c>
      <c r="H18" t="s">
        <v>81</v>
      </c>
      <c r="I18" s="2">
        <v>42622</v>
      </c>
    </row>
    <row r="19" spans="1:9" hidden="1" x14ac:dyDescent="0.35">
      <c r="A19" s="5">
        <v>39</v>
      </c>
      <c r="B19" s="5" t="s">
        <v>135</v>
      </c>
      <c r="C19" t="s">
        <v>136</v>
      </c>
      <c r="D19">
        <v>2400</v>
      </c>
      <c r="E19" t="s">
        <v>31</v>
      </c>
      <c r="F19" t="s">
        <v>1</v>
      </c>
      <c r="G19" t="s">
        <v>137</v>
      </c>
      <c r="H19" t="s">
        <v>138</v>
      </c>
      <c r="I19" s="2">
        <v>42657</v>
      </c>
    </row>
    <row r="20" spans="1:9" hidden="1" x14ac:dyDescent="0.35">
      <c r="A20" s="5">
        <v>159</v>
      </c>
      <c r="B20" s="5" t="s">
        <v>63</v>
      </c>
      <c r="C20" t="s">
        <v>554</v>
      </c>
      <c r="D20">
        <v>2502</v>
      </c>
      <c r="E20" t="s">
        <v>547</v>
      </c>
      <c r="F20" t="s">
        <v>503</v>
      </c>
      <c r="H20" t="s">
        <v>65</v>
      </c>
      <c r="I20" s="2">
        <v>42180</v>
      </c>
    </row>
    <row r="21" spans="1:9" hidden="1" x14ac:dyDescent="0.35">
      <c r="A21" s="5">
        <v>67</v>
      </c>
      <c r="B21" s="5" t="s">
        <v>238</v>
      </c>
      <c r="C21" t="s">
        <v>239</v>
      </c>
      <c r="D21">
        <v>2000</v>
      </c>
      <c r="E21" t="s">
        <v>0</v>
      </c>
      <c r="F21" t="s">
        <v>1</v>
      </c>
      <c r="G21" t="s">
        <v>240</v>
      </c>
      <c r="H21" t="s">
        <v>241</v>
      </c>
      <c r="I21" s="2">
        <v>42697</v>
      </c>
    </row>
    <row r="22" spans="1:9" hidden="1" x14ac:dyDescent="0.35">
      <c r="A22" s="5">
        <v>113</v>
      </c>
      <c r="B22" s="5" t="s">
        <v>393</v>
      </c>
      <c r="C22" t="s">
        <v>394</v>
      </c>
      <c r="D22">
        <v>2300</v>
      </c>
      <c r="E22" t="s">
        <v>4</v>
      </c>
      <c r="F22" t="s">
        <v>1</v>
      </c>
      <c r="G22" t="s">
        <v>395</v>
      </c>
      <c r="I22" s="2">
        <v>42705</v>
      </c>
    </row>
    <row r="23" spans="1:9" hidden="1" x14ac:dyDescent="0.35">
      <c r="A23" s="5">
        <v>157</v>
      </c>
      <c r="B23" s="5" t="s">
        <v>545</v>
      </c>
      <c r="C23" t="s">
        <v>546</v>
      </c>
      <c r="D23">
        <v>2502</v>
      </c>
      <c r="E23" t="s">
        <v>547</v>
      </c>
      <c r="F23" t="s">
        <v>503</v>
      </c>
      <c r="G23" t="s">
        <v>548</v>
      </c>
      <c r="H23" t="s">
        <v>549</v>
      </c>
      <c r="I23" s="2">
        <v>41789</v>
      </c>
    </row>
    <row r="24" spans="1:9" hidden="1" x14ac:dyDescent="0.35">
      <c r="A24" s="5">
        <v>68</v>
      </c>
      <c r="B24" s="5" t="s">
        <v>242</v>
      </c>
      <c r="C24" t="s">
        <v>243</v>
      </c>
      <c r="D24">
        <v>2000</v>
      </c>
      <c r="E24" t="s">
        <v>0</v>
      </c>
      <c r="F24" t="s">
        <v>1</v>
      </c>
      <c r="G24" t="s">
        <v>244</v>
      </c>
      <c r="H24" t="s">
        <v>245</v>
      </c>
      <c r="I24" s="2">
        <v>42709</v>
      </c>
    </row>
    <row r="25" spans="1:9" hidden="1" x14ac:dyDescent="0.35">
      <c r="A25" s="5">
        <v>114</v>
      </c>
      <c r="B25" s="5" t="s">
        <v>396</v>
      </c>
      <c r="C25" t="s">
        <v>397</v>
      </c>
      <c r="D25">
        <v>2000</v>
      </c>
      <c r="E25" t="s">
        <v>0</v>
      </c>
      <c r="F25" t="s">
        <v>1</v>
      </c>
      <c r="G25" t="s">
        <v>398</v>
      </c>
      <c r="H25" t="s">
        <v>399</v>
      </c>
      <c r="I25" s="2">
        <v>42727</v>
      </c>
    </row>
    <row r="26" spans="1:9" hidden="1" x14ac:dyDescent="0.35">
      <c r="A26" s="5">
        <v>91</v>
      </c>
      <c r="B26" s="5" t="s">
        <v>308</v>
      </c>
      <c r="C26" t="s">
        <v>309</v>
      </c>
      <c r="D26">
        <v>2300</v>
      </c>
      <c r="E26" t="s">
        <v>4</v>
      </c>
      <c r="F26" t="s">
        <v>1</v>
      </c>
      <c r="G26" t="s">
        <v>310</v>
      </c>
      <c r="H26" t="s">
        <v>311</v>
      </c>
      <c r="I26" s="2">
        <v>42789</v>
      </c>
    </row>
    <row r="27" spans="1:9" x14ac:dyDescent="0.35">
      <c r="A27" s="5">
        <v>69</v>
      </c>
      <c r="B27" s="5" t="s">
        <v>246</v>
      </c>
      <c r="C27" t="s">
        <v>247</v>
      </c>
      <c r="D27">
        <v>2000</v>
      </c>
      <c r="E27" t="s">
        <v>0</v>
      </c>
      <c r="F27" t="s">
        <v>1</v>
      </c>
      <c r="G27" t="s">
        <v>248</v>
      </c>
      <c r="H27" t="s">
        <v>249</v>
      </c>
      <c r="I27" s="2">
        <v>42801</v>
      </c>
    </row>
    <row r="28" spans="1:9" x14ac:dyDescent="0.35">
      <c r="A28" s="5">
        <v>115</v>
      </c>
      <c r="B28" s="5" t="s">
        <v>400</v>
      </c>
      <c r="C28" t="s">
        <v>401</v>
      </c>
      <c r="D28">
        <v>2322</v>
      </c>
      <c r="E28" t="s">
        <v>402</v>
      </c>
      <c r="F28" t="s">
        <v>1</v>
      </c>
      <c r="G28" t="s">
        <v>403</v>
      </c>
      <c r="H28" t="s">
        <v>404</v>
      </c>
      <c r="I28" s="2">
        <v>42811</v>
      </c>
    </row>
    <row r="29" spans="1:9" x14ac:dyDescent="0.35">
      <c r="A29" s="5">
        <v>40</v>
      </c>
      <c r="B29" s="5" t="s">
        <v>139</v>
      </c>
      <c r="C29" t="s">
        <v>140</v>
      </c>
      <c r="D29">
        <v>2088</v>
      </c>
      <c r="E29" t="s">
        <v>141</v>
      </c>
      <c r="F29" t="s">
        <v>1</v>
      </c>
      <c r="G29" t="s">
        <v>142</v>
      </c>
      <c r="H29" t="s">
        <v>143</v>
      </c>
      <c r="I29" s="2">
        <v>42815</v>
      </c>
    </row>
    <row r="30" spans="1:9" x14ac:dyDescent="0.35">
      <c r="A30" s="5">
        <v>92</v>
      </c>
      <c r="B30" s="5" t="s">
        <v>312</v>
      </c>
      <c r="C30" t="s">
        <v>313</v>
      </c>
      <c r="D30">
        <v>2012</v>
      </c>
      <c r="E30" t="s">
        <v>314</v>
      </c>
      <c r="F30" t="s">
        <v>1</v>
      </c>
      <c r="H30" t="s">
        <v>315</v>
      </c>
      <c r="I30" s="2">
        <v>42838</v>
      </c>
    </row>
    <row r="31" spans="1:9" x14ac:dyDescent="0.35">
      <c r="A31" s="5">
        <v>93</v>
      </c>
      <c r="B31" s="5" t="s">
        <v>316</v>
      </c>
      <c r="C31" t="s">
        <v>317</v>
      </c>
      <c r="D31">
        <v>2072</v>
      </c>
      <c r="E31" t="s">
        <v>318</v>
      </c>
      <c r="F31" t="s">
        <v>1</v>
      </c>
      <c r="G31" t="s">
        <v>319</v>
      </c>
      <c r="I31" s="2">
        <v>42859</v>
      </c>
    </row>
    <row r="32" spans="1:9" x14ac:dyDescent="0.35">
      <c r="A32" s="5">
        <v>14</v>
      </c>
      <c r="B32" s="5" t="s">
        <v>48</v>
      </c>
      <c r="C32" t="s">
        <v>52</v>
      </c>
      <c r="D32">
        <v>2000</v>
      </c>
      <c r="E32" t="s">
        <v>0</v>
      </c>
      <c r="F32" t="s">
        <v>1</v>
      </c>
      <c r="G32" t="s">
        <v>53</v>
      </c>
      <c r="H32" t="s">
        <v>51</v>
      </c>
      <c r="I32" s="2">
        <v>42879</v>
      </c>
    </row>
    <row r="33" spans="1:9" x14ac:dyDescent="0.35">
      <c r="A33" s="5">
        <v>15</v>
      </c>
      <c r="B33" s="5" t="s">
        <v>48</v>
      </c>
      <c r="C33" t="s">
        <v>54</v>
      </c>
      <c r="D33">
        <v>2300</v>
      </c>
      <c r="E33" t="s">
        <v>4</v>
      </c>
      <c r="F33" t="s">
        <v>1</v>
      </c>
      <c r="G33" t="s">
        <v>55</v>
      </c>
      <c r="H33" t="s">
        <v>51</v>
      </c>
      <c r="I33" s="2">
        <v>42929</v>
      </c>
    </row>
    <row r="34" spans="1:9" x14ac:dyDescent="0.35">
      <c r="A34" s="5">
        <v>94</v>
      </c>
      <c r="B34" s="5" t="s">
        <v>320</v>
      </c>
      <c r="C34" t="s">
        <v>321</v>
      </c>
      <c r="D34">
        <v>2000</v>
      </c>
      <c r="E34" t="s">
        <v>0</v>
      </c>
      <c r="F34" t="s">
        <v>1</v>
      </c>
      <c r="G34" t="s">
        <v>322</v>
      </c>
      <c r="H34" t="s">
        <v>323</v>
      </c>
      <c r="I34" s="2">
        <v>42962</v>
      </c>
    </row>
    <row r="35" spans="1:9" hidden="1" x14ac:dyDescent="0.35">
      <c r="A35" s="5">
        <v>158</v>
      </c>
      <c r="B35" s="5" t="s">
        <v>550</v>
      </c>
      <c r="C35" t="s">
        <v>551</v>
      </c>
      <c r="D35">
        <v>2502</v>
      </c>
      <c r="E35" t="s">
        <v>547</v>
      </c>
      <c r="F35" t="s">
        <v>503</v>
      </c>
      <c r="G35" t="s">
        <v>552</v>
      </c>
      <c r="H35" t="s">
        <v>553</v>
      </c>
      <c r="I35" s="2">
        <v>41919</v>
      </c>
    </row>
    <row r="36" spans="1:9" x14ac:dyDescent="0.35">
      <c r="A36" s="5">
        <v>70</v>
      </c>
      <c r="B36" s="5" t="s">
        <v>250</v>
      </c>
      <c r="C36" t="s">
        <v>251</v>
      </c>
      <c r="D36">
        <v>2016</v>
      </c>
      <c r="E36" t="s">
        <v>252</v>
      </c>
      <c r="F36" t="s">
        <v>1</v>
      </c>
      <c r="G36" t="s">
        <v>253</v>
      </c>
      <c r="H36" t="s">
        <v>254</v>
      </c>
      <c r="I36" s="2">
        <v>42968</v>
      </c>
    </row>
    <row r="37" spans="1:9" x14ac:dyDescent="0.35">
      <c r="A37" s="5">
        <v>141</v>
      </c>
      <c r="B37" s="5" t="s">
        <v>492</v>
      </c>
      <c r="C37" t="s">
        <v>493</v>
      </c>
      <c r="D37">
        <v>2350</v>
      </c>
      <c r="E37" t="s">
        <v>458</v>
      </c>
      <c r="F37" t="s">
        <v>459</v>
      </c>
      <c r="G37" t="s">
        <v>494</v>
      </c>
      <c r="I37" s="2">
        <v>42976</v>
      </c>
    </row>
    <row r="38" spans="1:9" hidden="1" x14ac:dyDescent="0.35">
      <c r="A38" s="5">
        <v>110</v>
      </c>
      <c r="B38" s="5" t="s">
        <v>380</v>
      </c>
      <c r="C38" t="s">
        <v>381</v>
      </c>
      <c r="D38">
        <v>2017</v>
      </c>
      <c r="E38" t="s">
        <v>382</v>
      </c>
      <c r="F38" t="s">
        <v>1</v>
      </c>
      <c r="G38" t="s">
        <v>383</v>
      </c>
      <c r="H38" t="s">
        <v>384</v>
      </c>
      <c r="I38" s="2">
        <v>42318</v>
      </c>
    </row>
    <row r="39" spans="1:9" hidden="1" x14ac:dyDescent="0.35">
      <c r="A39" s="5">
        <v>137</v>
      </c>
      <c r="B39" s="5" t="s">
        <v>480</v>
      </c>
      <c r="C39" t="s">
        <v>481</v>
      </c>
      <c r="D39">
        <v>2915</v>
      </c>
      <c r="E39" t="s">
        <v>482</v>
      </c>
      <c r="F39" t="s">
        <v>459</v>
      </c>
      <c r="G39" t="s">
        <v>483</v>
      </c>
      <c r="H39" t="s">
        <v>484</v>
      </c>
      <c r="I39" s="2">
        <v>42286</v>
      </c>
    </row>
    <row r="40" spans="1:9" hidden="1" x14ac:dyDescent="0.35">
      <c r="A40" s="5">
        <v>103</v>
      </c>
      <c r="B40" s="5" t="s">
        <v>353</v>
      </c>
      <c r="C40" t="s">
        <v>354</v>
      </c>
      <c r="D40">
        <v>2067</v>
      </c>
      <c r="E40" t="s">
        <v>355</v>
      </c>
      <c r="F40" t="s">
        <v>1</v>
      </c>
      <c r="G40" t="s">
        <v>356</v>
      </c>
      <c r="H40" t="s">
        <v>357</v>
      </c>
      <c r="I40" s="2">
        <v>41498</v>
      </c>
    </row>
    <row r="41" spans="1:9" hidden="1" x14ac:dyDescent="0.35">
      <c r="A41" s="5">
        <v>33</v>
      </c>
      <c r="B41" s="5" t="s">
        <v>120</v>
      </c>
      <c r="C41" t="s">
        <v>121</v>
      </c>
      <c r="D41">
        <v>2087</v>
      </c>
      <c r="E41" t="s">
        <v>122</v>
      </c>
      <c r="F41" t="s">
        <v>1</v>
      </c>
      <c r="G41" t="s">
        <v>123</v>
      </c>
      <c r="I41" s="2">
        <v>42261</v>
      </c>
    </row>
    <row r="42" spans="1:9" x14ac:dyDescent="0.35">
      <c r="A42" s="5">
        <v>16</v>
      </c>
      <c r="B42" s="5" t="s">
        <v>56</v>
      </c>
      <c r="C42" t="s">
        <v>57</v>
      </c>
      <c r="D42">
        <v>2300</v>
      </c>
      <c r="E42" t="s">
        <v>4</v>
      </c>
      <c r="F42" t="s">
        <v>1</v>
      </c>
      <c r="G42" t="s">
        <v>58</v>
      </c>
      <c r="I42" s="2">
        <v>42977</v>
      </c>
    </row>
    <row r="43" spans="1:9" x14ac:dyDescent="0.35">
      <c r="A43" s="5">
        <v>116</v>
      </c>
      <c r="B43" s="5" t="s">
        <v>405</v>
      </c>
      <c r="C43" t="s">
        <v>406</v>
      </c>
      <c r="D43">
        <v>2068</v>
      </c>
      <c r="E43" t="s">
        <v>407</v>
      </c>
      <c r="F43" t="s">
        <v>1</v>
      </c>
      <c r="G43" t="s">
        <v>408</v>
      </c>
      <c r="H43" t="s">
        <v>409</v>
      </c>
      <c r="I43" s="2">
        <v>42979</v>
      </c>
    </row>
    <row r="44" spans="1:9" hidden="1" x14ac:dyDescent="0.35">
      <c r="A44" s="5">
        <v>135</v>
      </c>
      <c r="B44" s="5" t="s">
        <v>471</v>
      </c>
      <c r="C44" t="s">
        <v>472</v>
      </c>
      <c r="D44">
        <v>2852</v>
      </c>
      <c r="E44" t="s">
        <v>473</v>
      </c>
      <c r="F44" t="s">
        <v>459</v>
      </c>
      <c r="G44" t="s">
        <v>474</v>
      </c>
      <c r="I44" s="2">
        <v>42145</v>
      </c>
    </row>
    <row r="45" spans="1:9" x14ac:dyDescent="0.35">
      <c r="A45" s="5">
        <v>117</v>
      </c>
      <c r="B45" s="5" t="s">
        <v>410</v>
      </c>
      <c r="C45" t="s">
        <v>411</v>
      </c>
      <c r="D45">
        <v>2042</v>
      </c>
      <c r="E45" t="s">
        <v>412</v>
      </c>
      <c r="F45" t="s">
        <v>1</v>
      </c>
      <c r="G45" t="s">
        <v>413</v>
      </c>
      <c r="H45" t="s">
        <v>414</v>
      </c>
      <c r="I45" s="2">
        <v>42983</v>
      </c>
    </row>
    <row r="46" spans="1:9" hidden="1" x14ac:dyDescent="0.35">
      <c r="A46" s="5">
        <v>131</v>
      </c>
      <c r="B46" s="5" t="s">
        <v>462</v>
      </c>
      <c r="C46" t="s">
        <v>463</v>
      </c>
      <c r="D46">
        <v>2800</v>
      </c>
      <c r="E46" t="s">
        <v>464</v>
      </c>
      <c r="F46" t="s">
        <v>459</v>
      </c>
      <c r="I46" s="2">
        <v>41719</v>
      </c>
    </row>
    <row r="47" spans="1:9" hidden="1" x14ac:dyDescent="0.35">
      <c r="A47" s="5">
        <v>138</v>
      </c>
      <c r="B47" s="5" t="s">
        <v>285</v>
      </c>
      <c r="C47" t="s">
        <v>485</v>
      </c>
      <c r="D47">
        <v>2800</v>
      </c>
      <c r="E47" t="s">
        <v>464</v>
      </c>
      <c r="F47" t="s">
        <v>459</v>
      </c>
      <c r="G47" t="s">
        <v>486</v>
      </c>
      <c r="H47" t="s">
        <v>288</v>
      </c>
      <c r="I47" s="2">
        <v>42305</v>
      </c>
    </row>
    <row r="48" spans="1:9" hidden="1" x14ac:dyDescent="0.35">
      <c r="A48" s="5">
        <v>139</v>
      </c>
      <c r="B48" s="5" t="s">
        <v>487</v>
      </c>
      <c r="C48" t="s">
        <v>488</v>
      </c>
      <c r="D48">
        <v>2800</v>
      </c>
      <c r="E48" t="s">
        <v>464</v>
      </c>
      <c r="F48" t="s">
        <v>459</v>
      </c>
      <c r="G48" t="s">
        <v>489</v>
      </c>
      <c r="H48" t="s">
        <v>490</v>
      </c>
      <c r="I48" s="2">
        <v>42404</v>
      </c>
    </row>
    <row r="49" spans="1:9" x14ac:dyDescent="0.35">
      <c r="A49" s="5">
        <v>95</v>
      </c>
      <c r="B49" s="5" t="s">
        <v>324</v>
      </c>
      <c r="C49" t="s">
        <v>38</v>
      </c>
      <c r="D49">
        <v>2074</v>
      </c>
      <c r="E49" t="s">
        <v>23</v>
      </c>
      <c r="F49" t="s">
        <v>1</v>
      </c>
      <c r="G49" t="s">
        <v>325</v>
      </c>
      <c r="H49" t="s">
        <v>326</v>
      </c>
      <c r="I49" s="2">
        <v>42985</v>
      </c>
    </row>
    <row r="50" spans="1:9" hidden="1" x14ac:dyDescent="0.35">
      <c r="A50" s="5">
        <v>108</v>
      </c>
      <c r="B50" s="5" t="s">
        <v>372</v>
      </c>
      <c r="C50" t="s">
        <v>373</v>
      </c>
      <c r="D50">
        <v>2114</v>
      </c>
      <c r="E50" t="s">
        <v>374</v>
      </c>
      <c r="F50" t="s">
        <v>1</v>
      </c>
      <c r="G50" t="s">
        <v>375</v>
      </c>
      <c r="H50" t="s">
        <v>376</v>
      </c>
      <c r="I50" s="2">
        <v>42080</v>
      </c>
    </row>
    <row r="51" spans="1:9" hidden="1" x14ac:dyDescent="0.35">
      <c r="A51" s="5">
        <v>2</v>
      </c>
      <c r="B51" s="5" t="s">
        <v>6</v>
      </c>
      <c r="C51" t="s">
        <v>7</v>
      </c>
      <c r="D51">
        <v>2052</v>
      </c>
      <c r="E51" t="s">
        <v>8</v>
      </c>
      <c r="F51" t="s">
        <v>1</v>
      </c>
      <c r="G51" t="s">
        <v>9</v>
      </c>
      <c r="H51" t="s">
        <v>10</v>
      </c>
      <c r="I51" s="2">
        <v>41417</v>
      </c>
    </row>
    <row r="52" spans="1:9" x14ac:dyDescent="0.35">
      <c r="A52" s="5">
        <v>161</v>
      </c>
      <c r="B52" s="5" t="s">
        <v>556</v>
      </c>
      <c r="C52" t="s">
        <v>557</v>
      </c>
      <c r="D52">
        <v>2501</v>
      </c>
      <c r="E52" t="s">
        <v>547</v>
      </c>
      <c r="F52" t="s">
        <v>503</v>
      </c>
      <c r="I52" s="2">
        <v>42998</v>
      </c>
    </row>
    <row r="53" spans="1:9" hidden="1" x14ac:dyDescent="0.35">
      <c r="A53" s="5">
        <v>1</v>
      </c>
      <c r="B53" s="5" t="s">
        <v>2</v>
      </c>
      <c r="C53" t="s">
        <v>3</v>
      </c>
      <c r="D53">
        <v>2300</v>
      </c>
      <c r="E53" t="s">
        <v>4</v>
      </c>
      <c r="F53" t="s">
        <v>1</v>
      </c>
      <c r="G53" t="s">
        <v>5</v>
      </c>
      <c r="I53" s="2">
        <v>41381</v>
      </c>
    </row>
    <row r="54" spans="1:9" hidden="1" x14ac:dyDescent="0.35">
      <c r="A54" s="5">
        <v>7</v>
      </c>
      <c r="B54" s="5" t="s">
        <v>26</v>
      </c>
      <c r="C54" t="s">
        <v>27</v>
      </c>
      <c r="D54">
        <v>2300</v>
      </c>
      <c r="E54" t="s">
        <v>4</v>
      </c>
      <c r="F54" t="s">
        <v>1</v>
      </c>
      <c r="G54" t="s">
        <v>28</v>
      </c>
      <c r="I54" s="2">
        <v>41969</v>
      </c>
    </row>
    <row r="55" spans="1:9" hidden="1" x14ac:dyDescent="0.35">
      <c r="A55" s="5">
        <v>9</v>
      </c>
      <c r="B55" s="5" t="s">
        <v>34</v>
      </c>
      <c r="C55" t="s">
        <v>35</v>
      </c>
      <c r="D55">
        <v>2300</v>
      </c>
      <c r="E55" t="s">
        <v>4</v>
      </c>
      <c r="F55" t="s">
        <v>1</v>
      </c>
      <c r="G55" t="s">
        <v>36</v>
      </c>
      <c r="I55" s="2">
        <v>42195</v>
      </c>
    </row>
    <row r="56" spans="1:9" x14ac:dyDescent="0.35">
      <c r="A56" s="5">
        <v>41</v>
      </c>
      <c r="B56" s="5" t="s">
        <v>144</v>
      </c>
      <c r="C56" t="s">
        <v>145</v>
      </c>
      <c r="D56">
        <v>2416</v>
      </c>
      <c r="E56" t="s">
        <v>45</v>
      </c>
      <c r="F56" t="s">
        <v>1</v>
      </c>
      <c r="I56" s="2">
        <v>43007</v>
      </c>
    </row>
    <row r="57" spans="1:9" x14ac:dyDescent="0.35">
      <c r="A57" s="5">
        <v>142</v>
      </c>
      <c r="B57" s="5" t="s">
        <v>495</v>
      </c>
      <c r="C57" t="s">
        <v>496</v>
      </c>
      <c r="D57">
        <v>2340</v>
      </c>
      <c r="E57" t="s">
        <v>497</v>
      </c>
      <c r="F57" t="s">
        <v>459</v>
      </c>
      <c r="G57" t="s">
        <v>498</v>
      </c>
      <c r="H57" t="s">
        <v>499</v>
      </c>
      <c r="I57" s="2">
        <v>43017</v>
      </c>
    </row>
    <row r="58" spans="1:9" x14ac:dyDescent="0.35">
      <c r="A58" s="5">
        <v>118</v>
      </c>
      <c r="B58" s="5" t="s">
        <v>415</v>
      </c>
      <c r="C58" t="s">
        <v>416</v>
      </c>
      <c r="D58">
        <v>2000</v>
      </c>
      <c r="E58" t="s">
        <v>0</v>
      </c>
      <c r="F58" t="s">
        <v>1</v>
      </c>
      <c r="G58" t="s">
        <v>417</v>
      </c>
      <c r="H58" t="s">
        <v>418</v>
      </c>
      <c r="I58" s="2">
        <v>43027</v>
      </c>
    </row>
    <row r="59" spans="1:9" x14ac:dyDescent="0.35">
      <c r="A59" s="5">
        <v>42</v>
      </c>
      <c r="B59" s="5" t="s">
        <v>146</v>
      </c>
      <c r="C59" t="s">
        <v>147</v>
      </c>
      <c r="D59">
        <v>2000</v>
      </c>
      <c r="E59" t="s">
        <v>0</v>
      </c>
      <c r="F59" t="s">
        <v>1</v>
      </c>
      <c r="G59" t="s">
        <v>148</v>
      </c>
      <c r="H59" t="s">
        <v>149</v>
      </c>
      <c r="I59" s="2">
        <v>43028</v>
      </c>
    </row>
    <row r="60" spans="1:9" hidden="1" x14ac:dyDescent="0.35">
      <c r="A60" s="5">
        <v>26</v>
      </c>
      <c r="B60" s="5" t="s">
        <v>94</v>
      </c>
      <c r="C60" t="s">
        <v>95</v>
      </c>
      <c r="D60">
        <v>2300</v>
      </c>
      <c r="E60" t="s">
        <v>4</v>
      </c>
      <c r="F60" t="s">
        <v>1</v>
      </c>
      <c r="G60" t="s">
        <v>96</v>
      </c>
      <c r="H60" t="s">
        <v>97</v>
      </c>
      <c r="I60" s="2">
        <v>41492</v>
      </c>
    </row>
    <row r="61" spans="1:9" hidden="1" x14ac:dyDescent="0.35">
      <c r="A61" s="5">
        <v>27</v>
      </c>
      <c r="B61" s="5" t="s">
        <v>98</v>
      </c>
      <c r="C61" t="s">
        <v>99</v>
      </c>
      <c r="D61">
        <v>2300</v>
      </c>
      <c r="E61" t="s">
        <v>4</v>
      </c>
      <c r="F61" t="s">
        <v>1</v>
      </c>
      <c r="G61" t="s">
        <v>100</v>
      </c>
      <c r="I61" s="2">
        <v>41568</v>
      </c>
    </row>
    <row r="62" spans="1:9" hidden="1" x14ac:dyDescent="0.35">
      <c r="A62" s="5">
        <v>28</v>
      </c>
      <c r="B62" s="5" t="s">
        <v>101</v>
      </c>
      <c r="C62" t="s">
        <v>102</v>
      </c>
      <c r="D62">
        <v>2300</v>
      </c>
      <c r="E62" t="s">
        <v>4</v>
      </c>
      <c r="F62" t="s">
        <v>1</v>
      </c>
      <c r="G62" t="s">
        <v>103</v>
      </c>
      <c r="H62" t="s">
        <v>104</v>
      </c>
      <c r="I62" s="2">
        <v>41768</v>
      </c>
    </row>
    <row r="63" spans="1:9" hidden="1" x14ac:dyDescent="0.35">
      <c r="A63" s="5">
        <v>29</v>
      </c>
      <c r="B63" s="5" t="s">
        <v>105</v>
      </c>
      <c r="C63" t="s">
        <v>106</v>
      </c>
      <c r="D63">
        <v>2300</v>
      </c>
      <c r="E63" t="s">
        <v>4</v>
      </c>
      <c r="F63" t="s">
        <v>1</v>
      </c>
      <c r="G63" t="s">
        <v>107</v>
      </c>
      <c r="I63" s="2">
        <v>41808</v>
      </c>
    </row>
    <row r="64" spans="1:9" hidden="1" x14ac:dyDescent="0.35">
      <c r="A64" s="5">
        <v>30</v>
      </c>
      <c r="B64" s="5" t="s">
        <v>108</v>
      </c>
      <c r="C64" t="s">
        <v>109</v>
      </c>
      <c r="D64">
        <v>2300</v>
      </c>
      <c r="E64" t="s">
        <v>4</v>
      </c>
      <c r="F64" t="s">
        <v>1</v>
      </c>
      <c r="G64" t="s">
        <v>110</v>
      </c>
      <c r="H64" t="s">
        <v>111</v>
      </c>
      <c r="I64" s="2">
        <v>41849</v>
      </c>
    </row>
    <row r="65" spans="1:9" hidden="1" x14ac:dyDescent="0.35">
      <c r="A65" s="5">
        <v>34</v>
      </c>
      <c r="B65" s="5" t="s">
        <v>124</v>
      </c>
      <c r="C65" t="s">
        <v>125</v>
      </c>
      <c r="D65">
        <v>2300</v>
      </c>
      <c r="E65" t="s">
        <v>4</v>
      </c>
      <c r="F65" t="s">
        <v>1</v>
      </c>
      <c r="G65" t="s">
        <v>126</v>
      </c>
      <c r="H65" t="s">
        <v>127</v>
      </c>
      <c r="I65" s="2">
        <v>42317</v>
      </c>
    </row>
    <row r="66" spans="1:9" x14ac:dyDescent="0.35">
      <c r="A66" s="5">
        <v>43</v>
      </c>
      <c r="B66" s="5" t="s">
        <v>150</v>
      </c>
      <c r="C66" t="s">
        <v>151</v>
      </c>
      <c r="D66">
        <v>2400</v>
      </c>
      <c r="E66" t="s">
        <v>31</v>
      </c>
      <c r="F66" t="s">
        <v>1</v>
      </c>
      <c r="G66" t="s">
        <v>152</v>
      </c>
      <c r="I66" s="2">
        <v>43031</v>
      </c>
    </row>
    <row r="67" spans="1:9" x14ac:dyDescent="0.35">
      <c r="A67" s="5">
        <v>17</v>
      </c>
      <c r="B67" s="5" t="s">
        <v>59</v>
      </c>
      <c r="C67" t="s">
        <v>60</v>
      </c>
      <c r="D67">
        <v>2000</v>
      </c>
      <c r="E67" t="s">
        <v>0</v>
      </c>
      <c r="F67" t="s">
        <v>1</v>
      </c>
      <c r="G67" t="s">
        <v>61</v>
      </c>
      <c r="H67" t="s">
        <v>62</v>
      </c>
      <c r="I67" s="2">
        <v>43034</v>
      </c>
    </row>
    <row r="68" spans="1:9" x14ac:dyDescent="0.35">
      <c r="A68" s="5">
        <v>71</v>
      </c>
      <c r="B68" s="5" t="s">
        <v>255</v>
      </c>
      <c r="C68" t="s">
        <v>256</v>
      </c>
      <c r="D68">
        <v>2000</v>
      </c>
      <c r="E68" t="s">
        <v>0</v>
      </c>
      <c r="F68" t="s">
        <v>1</v>
      </c>
      <c r="G68" t="s">
        <v>257</v>
      </c>
      <c r="H68" t="s">
        <v>258</v>
      </c>
      <c r="I68" s="2">
        <v>43055</v>
      </c>
    </row>
    <row r="69" spans="1:9" x14ac:dyDescent="0.35">
      <c r="A69" s="5">
        <v>18</v>
      </c>
      <c r="B69" s="5" t="s">
        <v>63</v>
      </c>
      <c r="C69" t="s">
        <v>64</v>
      </c>
      <c r="D69">
        <v>2000</v>
      </c>
      <c r="E69" t="s">
        <v>0</v>
      </c>
      <c r="F69" t="s">
        <v>1</v>
      </c>
      <c r="H69" t="s">
        <v>65</v>
      </c>
      <c r="I69" s="2">
        <v>43094</v>
      </c>
    </row>
    <row r="70" spans="1:9" x14ac:dyDescent="0.35">
      <c r="A70" s="5">
        <v>96</v>
      </c>
      <c r="B70" s="5" t="s">
        <v>327</v>
      </c>
      <c r="C70" t="s">
        <v>328</v>
      </c>
      <c r="D70">
        <v>2300</v>
      </c>
      <c r="E70" t="s">
        <v>4</v>
      </c>
      <c r="F70" t="s">
        <v>1</v>
      </c>
      <c r="G70" t="s">
        <v>329</v>
      </c>
      <c r="I70" s="2">
        <v>43123</v>
      </c>
    </row>
    <row r="71" spans="1:9" hidden="1" x14ac:dyDescent="0.35">
      <c r="A71" s="5">
        <v>51</v>
      </c>
      <c r="B71" s="5" t="s">
        <v>177</v>
      </c>
      <c r="C71" t="s">
        <v>178</v>
      </c>
      <c r="D71">
        <v>2300</v>
      </c>
      <c r="E71" t="s">
        <v>4</v>
      </c>
      <c r="F71" t="s">
        <v>1</v>
      </c>
      <c r="G71" t="s">
        <v>179</v>
      </c>
      <c r="I71" s="2">
        <v>41304</v>
      </c>
    </row>
    <row r="72" spans="1:9" hidden="1" x14ac:dyDescent="0.35">
      <c r="A72" s="5">
        <v>52</v>
      </c>
      <c r="B72" s="5" t="s">
        <v>180</v>
      </c>
      <c r="C72" t="s">
        <v>181</v>
      </c>
      <c r="D72">
        <v>2300</v>
      </c>
      <c r="E72" t="s">
        <v>4</v>
      </c>
      <c r="F72" t="s">
        <v>1</v>
      </c>
      <c r="G72" t="s">
        <v>182</v>
      </c>
      <c r="H72" t="s">
        <v>183</v>
      </c>
      <c r="I72" s="2">
        <v>41324</v>
      </c>
    </row>
    <row r="73" spans="1:9" hidden="1" x14ac:dyDescent="0.35">
      <c r="A73" s="5">
        <v>56</v>
      </c>
      <c r="B73" s="5" t="s">
        <v>195</v>
      </c>
      <c r="C73" t="s">
        <v>196</v>
      </c>
      <c r="D73">
        <v>2300</v>
      </c>
      <c r="E73" t="s">
        <v>4</v>
      </c>
      <c r="F73" t="s">
        <v>1</v>
      </c>
      <c r="G73" t="s">
        <v>197</v>
      </c>
      <c r="H73" t="s">
        <v>198</v>
      </c>
      <c r="I73" s="2">
        <v>41816</v>
      </c>
    </row>
    <row r="74" spans="1:9" hidden="1" x14ac:dyDescent="0.35">
      <c r="A74" s="5">
        <v>59</v>
      </c>
      <c r="B74" s="5" t="s">
        <v>207</v>
      </c>
      <c r="C74" t="s">
        <v>208</v>
      </c>
      <c r="D74">
        <v>2300</v>
      </c>
      <c r="E74" t="s">
        <v>4</v>
      </c>
      <c r="F74" t="s">
        <v>1</v>
      </c>
      <c r="G74" t="s">
        <v>209</v>
      </c>
      <c r="H74" t="s">
        <v>210</v>
      </c>
      <c r="I74" s="2">
        <v>41926</v>
      </c>
    </row>
    <row r="75" spans="1:9" hidden="1" x14ac:dyDescent="0.35">
      <c r="A75" s="5">
        <v>60</v>
      </c>
      <c r="B75" s="5" t="s">
        <v>211</v>
      </c>
      <c r="C75" t="s">
        <v>212</v>
      </c>
      <c r="D75">
        <v>2300</v>
      </c>
      <c r="E75" t="s">
        <v>4</v>
      </c>
      <c r="F75" t="s">
        <v>1</v>
      </c>
      <c r="G75" t="s">
        <v>213</v>
      </c>
      <c r="H75" t="s">
        <v>214</v>
      </c>
      <c r="I75" s="2">
        <v>42072</v>
      </c>
    </row>
    <row r="76" spans="1:9" x14ac:dyDescent="0.35">
      <c r="A76" s="5">
        <v>119</v>
      </c>
      <c r="B76" s="5" t="s">
        <v>419</v>
      </c>
      <c r="C76" t="s">
        <v>420</v>
      </c>
      <c r="D76">
        <v>2300</v>
      </c>
      <c r="E76" t="s">
        <v>4</v>
      </c>
      <c r="F76" t="s">
        <v>1</v>
      </c>
      <c r="I76" s="2">
        <v>43129</v>
      </c>
    </row>
    <row r="77" spans="1:9" x14ac:dyDescent="0.35">
      <c r="A77" s="5">
        <v>162</v>
      </c>
      <c r="B77" s="5" t="s">
        <v>558</v>
      </c>
      <c r="C77" t="s">
        <v>559</v>
      </c>
      <c r="D77">
        <v>2502</v>
      </c>
      <c r="E77" t="s">
        <v>547</v>
      </c>
      <c r="F77" t="s">
        <v>503</v>
      </c>
      <c r="G77" t="s">
        <v>560</v>
      </c>
      <c r="H77" t="s">
        <v>561</v>
      </c>
      <c r="I77" s="2">
        <v>43147</v>
      </c>
    </row>
    <row r="78" spans="1:9" x14ac:dyDescent="0.35">
      <c r="A78" s="5">
        <v>163</v>
      </c>
      <c r="B78" s="5" t="s">
        <v>562</v>
      </c>
      <c r="C78" t="s">
        <v>563</v>
      </c>
      <c r="D78">
        <v>2503</v>
      </c>
      <c r="E78" t="s">
        <v>547</v>
      </c>
      <c r="F78" t="s">
        <v>503</v>
      </c>
      <c r="G78" t="s">
        <v>564</v>
      </c>
      <c r="H78" t="s">
        <v>565</v>
      </c>
      <c r="I78" s="2">
        <v>43154</v>
      </c>
    </row>
    <row r="79" spans="1:9" x14ac:dyDescent="0.35">
      <c r="A79" s="5">
        <v>143</v>
      </c>
      <c r="B79" s="5" t="s">
        <v>500</v>
      </c>
      <c r="C79" t="s">
        <v>501</v>
      </c>
      <c r="D79">
        <v>2502</v>
      </c>
      <c r="E79" t="s">
        <v>502</v>
      </c>
      <c r="F79" t="s">
        <v>503</v>
      </c>
      <c r="G79" t="s">
        <v>504</v>
      </c>
      <c r="H79" t="s">
        <v>505</v>
      </c>
      <c r="I79" s="2">
        <v>43161</v>
      </c>
    </row>
    <row r="80" spans="1:9" hidden="1" x14ac:dyDescent="0.35">
      <c r="A80" s="5">
        <v>76</v>
      </c>
      <c r="B80" s="5" t="s">
        <v>271</v>
      </c>
      <c r="C80" t="s">
        <v>272</v>
      </c>
      <c r="D80">
        <v>2300</v>
      </c>
      <c r="E80" t="s">
        <v>4</v>
      </c>
      <c r="F80" t="s">
        <v>1</v>
      </c>
      <c r="G80" t="s">
        <v>273</v>
      </c>
      <c r="I80" s="2">
        <v>41470</v>
      </c>
    </row>
    <row r="81" spans="1:9" hidden="1" x14ac:dyDescent="0.35">
      <c r="A81" s="5">
        <v>77</v>
      </c>
      <c r="B81" s="5" t="s">
        <v>274</v>
      </c>
      <c r="C81" t="s">
        <v>275</v>
      </c>
      <c r="D81">
        <v>2300</v>
      </c>
      <c r="E81" t="s">
        <v>4</v>
      </c>
      <c r="F81" t="s">
        <v>1</v>
      </c>
      <c r="G81" t="s">
        <v>276</v>
      </c>
      <c r="H81" t="s">
        <v>277</v>
      </c>
      <c r="I81" s="2">
        <v>41596</v>
      </c>
    </row>
    <row r="82" spans="1:9" hidden="1" x14ac:dyDescent="0.35">
      <c r="A82" s="5">
        <v>79</v>
      </c>
      <c r="B82" s="5" t="s">
        <v>282</v>
      </c>
      <c r="C82" t="s">
        <v>283</v>
      </c>
      <c r="D82">
        <v>2300</v>
      </c>
      <c r="E82" t="s">
        <v>4</v>
      </c>
      <c r="F82" t="s">
        <v>1</v>
      </c>
      <c r="G82" t="s">
        <v>284</v>
      </c>
      <c r="H82" t="s">
        <v>25</v>
      </c>
      <c r="I82" s="2">
        <v>41642</v>
      </c>
    </row>
    <row r="83" spans="1:9" hidden="1" x14ac:dyDescent="0.35">
      <c r="A83" s="5">
        <v>82</v>
      </c>
      <c r="B83" s="5" t="s">
        <v>285</v>
      </c>
      <c r="C83" t="s">
        <v>289</v>
      </c>
      <c r="D83">
        <v>2300</v>
      </c>
      <c r="E83" t="s">
        <v>4</v>
      </c>
      <c r="F83" t="s">
        <v>1</v>
      </c>
      <c r="G83" t="s">
        <v>290</v>
      </c>
      <c r="H83" t="s">
        <v>288</v>
      </c>
      <c r="I83" s="2">
        <v>41768</v>
      </c>
    </row>
    <row r="84" spans="1:9" hidden="1" x14ac:dyDescent="0.35">
      <c r="A84" s="5">
        <v>84</v>
      </c>
      <c r="B84" s="5" t="s">
        <v>285</v>
      </c>
      <c r="C84" t="s">
        <v>293</v>
      </c>
      <c r="D84">
        <v>2300</v>
      </c>
      <c r="E84" t="s">
        <v>4</v>
      </c>
      <c r="F84" t="s">
        <v>1</v>
      </c>
      <c r="G84" t="s">
        <v>294</v>
      </c>
      <c r="H84" t="s">
        <v>288</v>
      </c>
      <c r="I84" s="2">
        <v>41984</v>
      </c>
    </row>
    <row r="85" spans="1:9" hidden="1" x14ac:dyDescent="0.35">
      <c r="A85" s="5">
        <v>89</v>
      </c>
      <c r="B85" s="5" t="s">
        <v>298</v>
      </c>
      <c r="C85" t="s">
        <v>304</v>
      </c>
      <c r="D85">
        <v>2300</v>
      </c>
      <c r="E85" t="s">
        <v>4</v>
      </c>
      <c r="F85" t="s">
        <v>1</v>
      </c>
      <c r="G85" t="s">
        <v>305</v>
      </c>
      <c r="H85" t="s">
        <v>300</v>
      </c>
      <c r="I85" s="2">
        <v>42306</v>
      </c>
    </row>
    <row r="86" spans="1:9" x14ac:dyDescent="0.35">
      <c r="A86" s="5">
        <v>164</v>
      </c>
      <c r="B86" s="5" t="s">
        <v>566</v>
      </c>
      <c r="C86" t="s">
        <v>567</v>
      </c>
      <c r="D86">
        <v>2502</v>
      </c>
      <c r="E86" t="s">
        <v>547</v>
      </c>
      <c r="F86" t="s">
        <v>503</v>
      </c>
      <c r="H86" t="s">
        <v>39</v>
      </c>
      <c r="I86" s="2">
        <v>43186</v>
      </c>
    </row>
    <row r="87" spans="1:9" x14ac:dyDescent="0.35">
      <c r="A87" s="5">
        <v>144</v>
      </c>
      <c r="B87" s="5" t="s">
        <v>131</v>
      </c>
      <c r="C87" t="s">
        <v>506</v>
      </c>
      <c r="D87">
        <v>2502</v>
      </c>
      <c r="E87" t="s">
        <v>502</v>
      </c>
      <c r="F87" t="s">
        <v>503</v>
      </c>
      <c r="G87" t="s">
        <v>507</v>
      </c>
      <c r="H87" t="s">
        <v>81</v>
      </c>
      <c r="I87" s="2">
        <v>43231</v>
      </c>
    </row>
    <row r="88" spans="1:9" x14ac:dyDescent="0.35">
      <c r="A88" s="5">
        <v>120</v>
      </c>
      <c r="B88" s="5" t="s">
        <v>421</v>
      </c>
      <c r="C88" t="s">
        <v>422</v>
      </c>
      <c r="D88">
        <v>2000</v>
      </c>
      <c r="E88" t="s">
        <v>0</v>
      </c>
      <c r="F88" t="s">
        <v>1</v>
      </c>
      <c r="G88" t="s">
        <v>423</v>
      </c>
      <c r="H88" t="s">
        <v>424</v>
      </c>
      <c r="I88" s="2">
        <v>43262</v>
      </c>
    </row>
    <row r="89" spans="1:9" x14ac:dyDescent="0.35">
      <c r="A89" s="5">
        <v>145</v>
      </c>
      <c r="B89" s="5" t="s">
        <v>298</v>
      </c>
      <c r="C89" t="s">
        <v>508</v>
      </c>
      <c r="D89">
        <v>2502</v>
      </c>
      <c r="E89" t="s">
        <v>502</v>
      </c>
      <c r="F89" t="s">
        <v>503</v>
      </c>
      <c r="G89" t="s">
        <v>509</v>
      </c>
      <c r="H89" t="s">
        <v>300</v>
      </c>
      <c r="I89" s="2">
        <v>43279</v>
      </c>
    </row>
    <row r="90" spans="1:9" hidden="1" x14ac:dyDescent="0.35">
      <c r="A90" s="5">
        <v>102</v>
      </c>
      <c r="B90" s="5" t="s">
        <v>349</v>
      </c>
      <c r="C90" t="s">
        <v>350</v>
      </c>
      <c r="D90">
        <v>2300</v>
      </c>
      <c r="E90" t="s">
        <v>4</v>
      </c>
      <c r="F90" t="s">
        <v>1</v>
      </c>
      <c r="G90" t="s">
        <v>351</v>
      </c>
      <c r="H90" t="s">
        <v>352</v>
      </c>
      <c r="I90" s="2">
        <v>41457</v>
      </c>
    </row>
    <row r="91" spans="1:9" hidden="1" x14ac:dyDescent="0.35">
      <c r="A91" s="5">
        <v>106</v>
      </c>
      <c r="B91" s="5" t="s">
        <v>365</v>
      </c>
      <c r="C91" t="s">
        <v>366</v>
      </c>
      <c r="D91">
        <v>2300</v>
      </c>
      <c r="E91" t="s">
        <v>4</v>
      </c>
      <c r="F91" t="s">
        <v>1</v>
      </c>
      <c r="G91" t="s">
        <v>367</v>
      </c>
      <c r="I91" s="2">
        <v>41961</v>
      </c>
    </row>
    <row r="92" spans="1:9" hidden="1" x14ac:dyDescent="0.35">
      <c r="A92" s="5">
        <v>109</v>
      </c>
      <c r="B92" s="5" t="s">
        <v>377</v>
      </c>
      <c r="C92" t="s">
        <v>378</v>
      </c>
      <c r="D92">
        <v>2300</v>
      </c>
      <c r="E92" t="s">
        <v>4</v>
      </c>
      <c r="F92" t="s">
        <v>1</v>
      </c>
      <c r="G92" t="s">
        <v>379</v>
      </c>
      <c r="I92" s="2">
        <v>42255</v>
      </c>
    </row>
    <row r="93" spans="1:9" x14ac:dyDescent="0.35">
      <c r="A93" s="5">
        <v>72</v>
      </c>
      <c r="B93" s="5" t="s">
        <v>259</v>
      </c>
      <c r="C93" t="s">
        <v>260</v>
      </c>
      <c r="D93">
        <v>2400</v>
      </c>
      <c r="E93" t="s">
        <v>31</v>
      </c>
      <c r="F93" t="s">
        <v>1</v>
      </c>
      <c r="G93" t="s">
        <v>261</v>
      </c>
      <c r="I93" s="2">
        <v>43290</v>
      </c>
    </row>
    <row r="94" spans="1:9" x14ac:dyDescent="0.35">
      <c r="A94" s="5">
        <v>165</v>
      </c>
      <c r="B94" s="5" t="s">
        <v>131</v>
      </c>
      <c r="C94" t="s">
        <v>568</v>
      </c>
      <c r="D94">
        <v>2504</v>
      </c>
      <c r="E94" t="s">
        <v>547</v>
      </c>
      <c r="F94" t="s">
        <v>503</v>
      </c>
      <c r="H94" t="s">
        <v>81</v>
      </c>
      <c r="I94" s="2">
        <v>43327</v>
      </c>
    </row>
    <row r="95" spans="1:9" x14ac:dyDescent="0.35">
      <c r="A95" s="5">
        <v>19</v>
      </c>
      <c r="B95" s="5" t="s">
        <v>66</v>
      </c>
      <c r="C95" t="s">
        <v>67</v>
      </c>
      <c r="D95">
        <v>2000</v>
      </c>
      <c r="E95" t="s">
        <v>0</v>
      </c>
      <c r="F95" t="s">
        <v>1</v>
      </c>
      <c r="G95" t="s">
        <v>68</v>
      </c>
      <c r="H95" t="s">
        <v>69</v>
      </c>
      <c r="I95" s="2">
        <v>43332</v>
      </c>
    </row>
    <row r="96" spans="1:9" x14ac:dyDescent="0.35">
      <c r="A96" s="5">
        <v>44</v>
      </c>
      <c r="B96" s="5" t="s">
        <v>153</v>
      </c>
      <c r="C96" t="s">
        <v>154</v>
      </c>
      <c r="D96">
        <v>2300</v>
      </c>
      <c r="E96" t="s">
        <v>4</v>
      </c>
      <c r="F96" t="s">
        <v>1</v>
      </c>
      <c r="G96" t="s">
        <v>155</v>
      </c>
      <c r="I96" s="2">
        <v>43342</v>
      </c>
    </row>
    <row r="97" spans="1:9" x14ac:dyDescent="0.35">
      <c r="A97" s="5">
        <v>20</v>
      </c>
      <c r="B97" s="5" t="s">
        <v>70</v>
      </c>
      <c r="C97" t="s">
        <v>71</v>
      </c>
      <c r="D97">
        <v>2002</v>
      </c>
      <c r="E97" t="s">
        <v>72</v>
      </c>
      <c r="F97" t="s">
        <v>1</v>
      </c>
      <c r="G97" t="s">
        <v>73</v>
      </c>
      <c r="H97" t="s">
        <v>74</v>
      </c>
      <c r="I97" s="2">
        <v>43342</v>
      </c>
    </row>
    <row r="98" spans="1:9" x14ac:dyDescent="0.35">
      <c r="A98" s="5">
        <v>73</v>
      </c>
      <c r="B98" s="5" t="s">
        <v>262</v>
      </c>
      <c r="C98" t="s">
        <v>263</v>
      </c>
      <c r="D98">
        <v>2300</v>
      </c>
      <c r="E98" t="s">
        <v>4</v>
      </c>
      <c r="F98" t="s">
        <v>1</v>
      </c>
      <c r="G98" t="s">
        <v>264</v>
      </c>
      <c r="I98" s="2">
        <v>43374</v>
      </c>
    </row>
    <row r="99" spans="1:9" hidden="1" x14ac:dyDescent="0.35">
      <c r="A99" s="5">
        <v>128</v>
      </c>
      <c r="B99" s="5" t="s">
        <v>451</v>
      </c>
      <c r="C99" t="s">
        <v>452</v>
      </c>
      <c r="D99">
        <v>2300</v>
      </c>
      <c r="E99" t="s">
        <v>4</v>
      </c>
      <c r="F99" t="s">
        <v>1</v>
      </c>
      <c r="G99" t="s">
        <v>453</v>
      </c>
      <c r="H99" t="s">
        <v>344</v>
      </c>
      <c r="I99" s="2">
        <v>41456</v>
      </c>
    </row>
    <row r="100" spans="1:9" x14ac:dyDescent="0.35">
      <c r="A100" s="5">
        <v>166</v>
      </c>
      <c r="B100" s="5" t="s">
        <v>569</v>
      </c>
      <c r="C100" t="s">
        <v>570</v>
      </c>
      <c r="D100">
        <v>2501</v>
      </c>
      <c r="E100" t="s">
        <v>547</v>
      </c>
      <c r="F100" t="s">
        <v>503</v>
      </c>
      <c r="G100" t="s">
        <v>571</v>
      </c>
      <c r="H100" t="s">
        <v>572</v>
      </c>
      <c r="I100" s="2">
        <v>43375</v>
      </c>
    </row>
    <row r="101" spans="1:9" x14ac:dyDescent="0.35">
      <c r="A101" s="5">
        <v>167</v>
      </c>
      <c r="B101" s="5" t="s">
        <v>334</v>
      </c>
      <c r="C101" t="s">
        <v>573</v>
      </c>
      <c r="D101">
        <v>2502</v>
      </c>
      <c r="E101" t="s">
        <v>547</v>
      </c>
      <c r="F101" t="s">
        <v>503</v>
      </c>
      <c r="G101" t="s">
        <v>574</v>
      </c>
      <c r="I101" s="2">
        <v>43377</v>
      </c>
    </row>
    <row r="102" spans="1:9" hidden="1" x14ac:dyDescent="0.35">
      <c r="A102" s="5">
        <v>5</v>
      </c>
      <c r="B102" s="5" t="s">
        <v>17</v>
      </c>
      <c r="C102" t="s">
        <v>18</v>
      </c>
      <c r="D102">
        <v>2525</v>
      </c>
      <c r="E102" t="s">
        <v>19</v>
      </c>
      <c r="F102" t="s">
        <v>1</v>
      </c>
      <c r="G102" t="s">
        <v>20</v>
      </c>
      <c r="I102" s="2">
        <v>41821</v>
      </c>
    </row>
    <row r="103" spans="1:9" x14ac:dyDescent="0.35">
      <c r="A103" s="5">
        <v>45</v>
      </c>
      <c r="B103" s="5" t="s">
        <v>156</v>
      </c>
      <c r="C103" t="s">
        <v>157</v>
      </c>
      <c r="D103">
        <v>2000</v>
      </c>
      <c r="E103" t="s">
        <v>0</v>
      </c>
      <c r="F103" t="s">
        <v>1</v>
      </c>
      <c r="G103" t="s">
        <v>158</v>
      </c>
      <c r="H103" t="s">
        <v>159</v>
      </c>
      <c r="I103" s="2">
        <v>43391</v>
      </c>
    </row>
    <row r="104" spans="1:9" x14ac:dyDescent="0.35">
      <c r="A104" s="5">
        <v>21</v>
      </c>
      <c r="B104" s="5" t="s">
        <v>75</v>
      </c>
      <c r="C104" t="s">
        <v>76</v>
      </c>
      <c r="D104">
        <v>2525</v>
      </c>
      <c r="E104" t="s">
        <v>19</v>
      </c>
      <c r="F104" t="s">
        <v>1</v>
      </c>
      <c r="G104" t="s">
        <v>77</v>
      </c>
      <c r="H104" t="s">
        <v>78</v>
      </c>
      <c r="I104" s="2">
        <v>43406</v>
      </c>
    </row>
    <row r="105" spans="1:9" x14ac:dyDescent="0.35">
      <c r="A105" s="5">
        <v>121</v>
      </c>
      <c r="B105" s="5" t="s">
        <v>425</v>
      </c>
      <c r="C105" t="s">
        <v>426</v>
      </c>
      <c r="D105">
        <v>2300</v>
      </c>
      <c r="E105" t="s">
        <v>4</v>
      </c>
      <c r="F105" t="s">
        <v>1</v>
      </c>
      <c r="G105" t="s">
        <v>427</v>
      </c>
      <c r="I105" s="2">
        <v>43412</v>
      </c>
    </row>
    <row r="106" spans="1:9" hidden="1" x14ac:dyDescent="0.35">
      <c r="A106" s="5">
        <v>8</v>
      </c>
      <c r="B106" s="5" t="s">
        <v>29</v>
      </c>
      <c r="C106" t="s">
        <v>30</v>
      </c>
      <c r="D106">
        <v>2400</v>
      </c>
      <c r="E106" t="s">
        <v>31</v>
      </c>
      <c r="F106" t="s">
        <v>1</v>
      </c>
      <c r="G106" t="s">
        <v>32</v>
      </c>
      <c r="H106" t="s">
        <v>33</v>
      </c>
      <c r="I106" s="2">
        <v>42130</v>
      </c>
    </row>
    <row r="107" spans="1:9" hidden="1" x14ac:dyDescent="0.35">
      <c r="A107" s="5">
        <v>32</v>
      </c>
      <c r="B107" s="5" t="s">
        <v>116</v>
      </c>
      <c r="C107" t="s">
        <v>117</v>
      </c>
      <c r="D107">
        <v>2400</v>
      </c>
      <c r="E107" t="s">
        <v>31</v>
      </c>
      <c r="F107" t="s">
        <v>1</v>
      </c>
      <c r="G107" t="s">
        <v>118</v>
      </c>
      <c r="H107" t="s">
        <v>119</v>
      </c>
      <c r="I107" s="2">
        <v>42090</v>
      </c>
    </row>
    <row r="108" spans="1:9" x14ac:dyDescent="0.35">
      <c r="A108" s="5">
        <v>168</v>
      </c>
      <c r="B108" s="5" t="s">
        <v>575</v>
      </c>
      <c r="C108" t="s">
        <v>576</v>
      </c>
      <c r="D108">
        <v>2503</v>
      </c>
      <c r="E108" t="s">
        <v>547</v>
      </c>
      <c r="F108" t="s">
        <v>503</v>
      </c>
      <c r="G108" t="s">
        <v>577</v>
      </c>
      <c r="H108" t="s">
        <v>578</v>
      </c>
      <c r="I108" s="2">
        <v>43503</v>
      </c>
    </row>
    <row r="109" spans="1:9" x14ac:dyDescent="0.35">
      <c r="A109" s="5">
        <v>176</v>
      </c>
      <c r="B109" s="5" t="s">
        <v>285</v>
      </c>
      <c r="C109" t="s">
        <v>600</v>
      </c>
      <c r="D109">
        <v>2502</v>
      </c>
      <c r="E109" t="s">
        <v>601</v>
      </c>
      <c r="F109" t="s">
        <v>503</v>
      </c>
      <c r="G109" t="s">
        <v>602</v>
      </c>
      <c r="H109" t="s">
        <v>288</v>
      </c>
      <c r="I109" s="2">
        <v>43503</v>
      </c>
    </row>
    <row r="110" spans="1:9" x14ac:dyDescent="0.35">
      <c r="A110" s="5">
        <v>146</v>
      </c>
      <c r="B110" s="5" t="s">
        <v>70</v>
      </c>
      <c r="C110" t="s">
        <v>510</v>
      </c>
      <c r="D110">
        <v>2502</v>
      </c>
      <c r="E110" t="s">
        <v>502</v>
      </c>
      <c r="F110" t="s">
        <v>503</v>
      </c>
      <c r="G110" t="s">
        <v>511</v>
      </c>
      <c r="H110" t="s">
        <v>74</v>
      </c>
      <c r="I110" s="2">
        <v>43515</v>
      </c>
    </row>
    <row r="111" spans="1:9" hidden="1" x14ac:dyDescent="0.35">
      <c r="A111" s="5">
        <v>87</v>
      </c>
      <c r="B111" s="5" t="s">
        <v>298</v>
      </c>
      <c r="C111" t="s">
        <v>301</v>
      </c>
      <c r="D111">
        <v>2400</v>
      </c>
      <c r="E111" t="s">
        <v>31</v>
      </c>
      <c r="F111" t="s">
        <v>1</v>
      </c>
      <c r="G111" t="s">
        <v>302</v>
      </c>
      <c r="H111" t="s">
        <v>300</v>
      </c>
      <c r="I111" s="2">
        <v>42214</v>
      </c>
    </row>
    <row r="112" spans="1:9" hidden="1" x14ac:dyDescent="0.35">
      <c r="A112" s="5">
        <v>104</v>
      </c>
      <c r="B112" s="5" t="s">
        <v>358</v>
      </c>
      <c r="C112" t="s">
        <v>359</v>
      </c>
      <c r="D112">
        <v>2400</v>
      </c>
      <c r="E112" t="s">
        <v>31</v>
      </c>
      <c r="F112" t="s">
        <v>1</v>
      </c>
      <c r="G112" t="s">
        <v>360</v>
      </c>
      <c r="I112" s="2">
        <v>41785</v>
      </c>
    </row>
    <row r="113" spans="1:9" x14ac:dyDescent="0.35">
      <c r="A113" s="5">
        <v>122</v>
      </c>
      <c r="B113" s="5" t="s">
        <v>428</v>
      </c>
      <c r="C113" t="s">
        <v>429</v>
      </c>
      <c r="D113">
        <v>2300</v>
      </c>
      <c r="E113" t="s">
        <v>4</v>
      </c>
      <c r="F113" t="s">
        <v>1</v>
      </c>
      <c r="G113" t="s">
        <v>430</v>
      </c>
      <c r="H113" t="s">
        <v>431</v>
      </c>
      <c r="I113" s="2">
        <v>43517</v>
      </c>
    </row>
    <row r="114" spans="1:9" hidden="1" x14ac:dyDescent="0.35">
      <c r="A114" s="5">
        <v>136</v>
      </c>
      <c r="B114" s="5" t="s">
        <v>475</v>
      </c>
      <c r="C114" t="s">
        <v>476</v>
      </c>
      <c r="D114">
        <v>2336</v>
      </c>
      <c r="E114" t="s">
        <v>477</v>
      </c>
      <c r="F114" t="s">
        <v>459</v>
      </c>
      <c r="G114" t="s">
        <v>478</v>
      </c>
      <c r="H114" t="s">
        <v>479</v>
      </c>
      <c r="I114" s="2">
        <v>42213</v>
      </c>
    </row>
    <row r="115" spans="1:9" x14ac:dyDescent="0.35">
      <c r="A115" s="5">
        <v>123</v>
      </c>
      <c r="B115" s="5" t="s">
        <v>432</v>
      </c>
      <c r="C115" t="s">
        <v>433</v>
      </c>
      <c r="D115">
        <v>2300</v>
      </c>
      <c r="E115" t="s">
        <v>4</v>
      </c>
      <c r="F115" t="s">
        <v>1</v>
      </c>
      <c r="G115" t="s">
        <v>434</v>
      </c>
      <c r="I115" s="2">
        <v>43558</v>
      </c>
    </row>
    <row r="116" spans="1:9" x14ac:dyDescent="0.35">
      <c r="A116" s="5">
        <v>74</v>
      </c>
      <c r="B116" s="5" t="s">
        <v>265</v>
      </c>
      <c r="C116" t="s">
        <v>266</v>
      </c>
      <c r="D116">
        <v>2300</v>
      </c>
      <c r="E116" t="s">
        <v>4</v>
      </c>
      <c r="F116" t="s">
        <v>1</v>
      </c>
      <c r="G116" t="s">
        <v>267</v>
      </c>
      <c r="I116" s="2">
        <v>43564</v>
      </c>
    </row>
    <row r="117" spans="1:9" hidden="1" x14ac:dyDescent="0.35">
      <c r="A117" s="5">
        <v>61</v>
      </c>
      <c r="B117" s="5" t="s">
        <v>215</v>
      </c>
      <c r="C117" t="s">
        <v>216</v>
      </c>
      <c r="D117">
        <v>2416</v>
      </c>
      <c r="E117" t="s">
        <v>45</v>
      </c>
      <c r="F117" t="s">
        <v>1</v>
      </c>
      <c r="G117" t="s">
        <v>217</v>
      </c>
      <c r="I117" s="2">
        <v>42094</v>
      </c>
    </row>
    <row r="118" spans="1:9" hidden="1" x14ac:dyDescent="0.35">
      <c r="A118" s="5">
        <v>64</v>
      </c>
      <c r="B118" s="5" t="s">
        <v>226</v>
      </c>
      <c r="C118" t="s">
        <v>227</v>
      </c>
      <c r="D118">
        <v>2416</v>
      </c>
      <c r="E118" t="s">
        <v>45</v>
      </c>
      <c r="F118" t="s">
        <v>1</v>
      </c>
      <c r="G118" t="s">
        <v>228</v>
      </c>
      <c r="H118" t="s">
        <v>229</v>
      </c>
      <c r="I118" s="2">
        <v>42398</v>
      </c>
    </row>
    <row r="119" spans="1:9" hidden="1" x14ac:dyDescent="0.35">
      <c r="A119" s="5">
        <v>6</v>
      </c>
      <c r="B119" s="5" t="s">
        <v>21</v>
      </c>
      <c r="C119" t="s">
        <v>22</v>
      </c>
      <c r="D119">
        <v>2074</v>
      </c>
      <c r="E119" t="s">
        <v>23</v>
      </c>
      <c r="F119" t="s">
        <v>1</v>
      </c>
      <c r="G119" t="s">
        <v>24</v>
      </c>
      <c r="H119" t="s">
        <v>25</v>
      </c>
      <c r="I119" s="2">
        <v>41957</v>
      </c>
    </row>
    <row r="120" spans="1:9" hidden="1" x14ac:dyDescent="0.35">
      <c r="A120" s="5">
        <v>10</v>
      </c>
      <c r="B120" s="5" t="s">
        <v>37</v>
      </c>
      <c r="C120" t="s">
        <v>38</v>
      </c>
      <c r="D120">
        <v>2074</v>
      </c>
      <c r="E120" t="s">
        <v>23</v>
      </c>
      <c r="F120" t="s">
        <v>1</v>
      </c>
      <c r="H120" t="s">
        <v>39</v>
      </c>
      <c r="I120" s="2">
        <v>42207</v>
      </c>
    </row>
    <row r="121" spans="1:9" hidden="1" x14ac:dyDescent="0.35">
      <c r="A121" s="5">
        <v>53</v>
      </c>
      <c r="B121" s="5" t="s">
        <v>184</v>
      </c>
      <c r="C121" t="s">
        <v>185</v>
      </c>
      <c r="D121">
        <v>2074</v>
      </c>
      <c r="E121" t="s">
        <v>23</v>
      </c>
      <c r="F121" t="s">
        <v>1</v>
      </c>
      <c r="G121" t="s">
        <v>186</v>
      </c>
      <c r="H121" t="s">
        <v>187</v>
      </c>
      <c r="I121" s="2">
        <v>41327</v>
      </c>
    </row>
    <row r="122" spans="1:9" hidden="1" x14ac:dyDescent="0.35">
      <c r="A122" s="5">
        <v>80</v>
      </c>
      <c r="B122" s="5" t="s">
        <v>282</v>
      </c>
      <c r="C122" t="s">
        <v>22</v>
      </c>
      <c r="D122">
        <v>2074</v>
      </c>
      <c r="E122" t="s">
        <v>23</v>
      </c>
      <c r="F122" t="s">
        <v>1</v>
      </c>
      <c r="G122" t="s">
        <v>24</v>
      </c>
      <c r="H122" t="s">
        <v>25</v>
      </c>
      <c r="I122" s="2">
        <v>41676</v>
      </c>
    </row>
    <row r="123" spans="1:9" hidden="1" x14ac:dyDescent="0.35">
      <c r="A123" s="5">
        <v>83</v>
      </c>
      <c r="B123" s="5" t="s">
        <v>285</v>
      </c>
      <c r="C123" t="s">
        <v>291</v>
      </c>
      <c r="D123">
        <v>2074</v>
      </c>
      <c r="E123" t="s">
        <v>23</v>
      </c>
      <c r="F123" t="s">
        <v>1</v>
      </c>
      <c r="G123" t="s">
        <v>292</v>
      </c>
      <c r="H123" t="s">
        <v>288</v>
      </c>
      <c r="I123" s="2">
        <v>41817</v>
      </c>
    </row>
    <row r="124" spans="1:9" hidden="1" x14ac:dyDescent="0.35">
      <c r="A124" s="5">
        <v>88</v>
      </c>
      <c r="B124" s="5" t="s">
        <v>298</v>
      </c>
      <c r="C124" t="s">
        <v>303</v>
      </c>
      <c r="D124">
        <v>2074</v>
      </c>
      <c r="E124" t="s">
        <v>23</v>
      </c>
      <c r="F124" t="s">
        <v>1</v>
      </c>
      <c r="H124" t="s">
        <v>300</v>
      </c>
      <c r="I124" s="2">
        <v>42235</v>
      </c>
    </row>
    <row r="125" spans="1:9" hidden="1" x14ac:dyDescent="0.35">
      <c r="A125" s="5">
        <v>86</v>
      </c>
      <c r="B125" s="5" t="s">
        <v>298</v>
      </c>
      <c r="D125">
        <v>2074</v>
      </c>
      <c r="E125" t="s">
        <v>23</v>
      </c>
      <c r="F125" t="s">
        <v>1</v>
      </c>
      <c r="G125" t="s">
        <v>299</v>
      </c>
      <c r="H125" t="s">
        <v>300</v>
      </c>
      <c r="I125" s="2">
        <v>42174</v>
      </c>
    </row>
    <row r="126" spans="1:9" x14ac:dyDescent="0.35">
      <c r="A126" s="5">
        <v>97</v>
      </c>
      <c r="B126" s="5" t="s">
        <v>330</v>
      </c>
      <c r="C126" t="s">
        <v>331</v>
      </c>
      <c r="D126">
        <v>2000</v>
      </c>
      <c r="E126" t="s">
        <v>0</v>
      </c>
      <c r="F126" t="s">
        <v>1</v>
      </c>
      <c r="G126" t="s">
        <v>332</v>
      </c>
      <c r="H126" t="s">
        <v>333</v>
      </c>
      <c r="I126" s="2">
        <v>43587</v>
      </c>
    </row>
    <row r="127" spans="1:9" x14ac:dyDescent="0.35">
      <c r="A127" s="5">
        <v>147</v>
      </c>
      <c r="B127" s="5" t="s">
        <v>512</v>
      </c>
      <c r="C127" t="s">
        <v>513</v>
      </c>
      <c r="D127">
        <v>2502</v>
      </c>
      <c r="E127" t="s">
        <v>502</v>
      </c>
      <c r="F127" t="s">
        <v>503</v>
      </c>
      <c r="G127" t="s">
        <v>514</v>
      </c>
      <c r="H127" t="s">
        <v>300</v>
      </c>
      <c r="I127" s="2">
        <v>43613</v>
      </c>
    </row>
    <row r="128" spans="1:9" x14ac:dyDescent="0.35">
      <c r="A128" s="5">
        <v>169</v>
      </c>
      <c r="B128" s="5" t="s">
        <v>579</v>
      </c>
      <c r="C128" t="s">
        <v>580</v>
      </c>
      <c r="D128">
        <v>2502</v>
      </c>
      <c r="E128" t="s">
        <v>547</v>
      </c>
      <c r="F128" t="s">
        <v>503</v>
      </c>
      <c r="G128" t="s">
        <v>581</v>
      </c>
      <c r="H128" t="s">
        <v>582</v>
      </c>
      <c r="I128" s="2">
        <v>43626</v>
      </c>
    </row>
    <row r="129" spans="1:9" hidden="1" x14ac:dyDescent="0.35">
      <c r="A129" s="5">
        <v>3</v>
      </c>
      <c r="B129" s="5" t="s">
        <v>11</v>
      </c>
      <c r="C129" t="s">
        <v>12</v>
      </c>
      <c r="D129">
        <v>2000</v>
      </c>
      <c r="E129" t="s">
        <v>0</v>
      </c>
      <c r="F129" t="s">
        <v>1</v>
      </c>
      <c r="G129" t="s">
        <v>13</v>
      </c>
      <c r="H129" t="s">
        <v>10</v>
      </c>
      <c r="I129" s="2">
        <v>41606</v>
      </c>
    </row>
    <row r="130" spans="1:9" hidden="1" x14ac:dyDescent="0.35">
      <c r="A130" s="5">
        <v>4</v>
      </c>
      <c r="B130" s="5" t="s">
        <v>14</v>
      </c>
      <c r="C130" t="s">
        <v>15</v>
      </c>
      <c r="D130">
        <v>2000</v>
      </c>
      <c r="E130" t="s">
        <v>0</v>
      </c>
      <c r="F130" t="s">
        <v>1</v>
      </c>
      <c r="G130" t="s">
        <v>16</v>
      </c>
      <c r="H130" t="s">
        <v>10</v>
      </c>
      <c r="I130" s="2">
        <v>41655</v>
      </c>
    </row>
    <row r="131" spans="1:9" hidden="1" x14ac:dyDescent="0.35">
      <c r="A131" s="5">
        <v>11</v>
      </c>
      <c r="B131" s="5" t="s">
        <v>40</v>
      </c>
      <c r="C131" t="s">
        <v>41</v>
      </c>
      <c r="D131">
        <v>2000</v>
      </c>
      <c r="E131" t="s">
        <v>0</v>
      </c>
      <c r="F131" t="s">
        <v>1</v>
      </c>
      <c r="G131" t="s">
        <v>42</v>
      </c>
      <c r="I131" s="2">
        <v>42296</v>
      </c>
    </row>
    <row r="132" spans="1:9" x14ac:dyDescent="0.35">
      <c r="A132" s="5">
        <v>177</v>
      </c>
      <c r="B132" s="5" t="s">
        <v>603</v>
      </c>
      <c r="C132" t="s">
        <v>604</v>
      </c>
      <c r="D132">
        <v>2520</v>
      </c>
      <c r="E132" t="s">
        <v>605</v>
      </c>
      <c r="F132" t="s">
        <v>503</v>
      </c>
      <c r="G132" t="s">
        <v>606</v>
      </c>
      <c r="H132" t="s">
        <v>607</v>
      </c>
      <c r="I132" s="2">
        <v>43626</v>
      </c>
    </row>
    <row r="133" spans="1:9" x14ac:dyDescent="0.35">
      <c r="A133" s="5">
        <v>170</v>
      </c>
      <c r="B133" s="5" t="s">
        <v>583</v>
      </c>
      <c r="C133" t="s">
        <v>584</v>
      </c>
      <c r="D133">
        <v>2503</v>
      </c>
      <c r="E133" t="s">
        <v>547</v>
      </c>
      <c r="F133" t="s">
        <v>503</v>
      </c>
      <c r="G133" t="s">
        <v>585</v>
      </c>
      <c r="H133" t="s">
        <v>586</v>
      </c>
      <c r="I133" s="2">
        <v>43629</v>
      </c>
    </row>
    <row r="134" spans="1:9" x14ac:dyDescent="0.35">
      <c r="A134" s="5">
        <v>178</v>
      </c>
      <c r="B134" s="5" t="s">
        <v>608</v>
      </c>
      <c r="C134" t="s">
        <v>609</v>
      </c>
      <c r="D134">
        <v>2710</v>
      </c>
      <c r="E134" t="s">
        <v>610</v>
      </c>
      <c r="F134" t="s">
        <v>503</v>
      </c>
      <c r="G134" t="s">
        <v>611</v>
      </c>
      <c r="I134" s="2">
        <v>43629</v>
      </c>
    </row>
    <row r="135" spans="1:9" x14ac:dyDescent="0.35">
      <c r="A135" s="5">
        <v>171</v>
      </c>
      <c r="B135" s="5" t="s">
        <v>512</v>
      </c>
      <c r="C135" t="s">
        <v>587</v>
      </c>
      <c r="D135">
        <v>2502</v>
      </c>
      <c r="E135" t="s">
        <v>547</v>
      </c>
      <c r="F135" t="s">
        <v>503</v>
      </c>
      <c r="H135" t="s">
        <v>300</v>
      </c>
      <c r="I135" s="2">
        <v>43636</v>
      </c>
    </row>
    <row r="136" spans="1:9" x14ac:dyDescent="0.35">
      <c r="A136" s="5">
        <v>172</v>
      </c>
      <c r="B136" s="5" t="s">
        <v>285</v>
      </c>
      <c r="C136" t="s">
        <v>588</v>
      </c>
      <c r="D136">
        <v>2504</v>
      </c>
      <c r="E136" t="s">
        <v>547</v>
      </c>
      <c r="F136" t="s">
        <v>503</v>
      </c>
      <c r="G136" t="s">
        <v>589</v>
      </c>
      <c r="H136" t="s">
        <v>288</v>
      </c>
      <c r="I136" s="2">
        <v>43650</v>
      </c>
    </row>
    <row r="137" spans="1:9" x14ac:dyDescent="0.35">
      <c r="A137" s="5">
        <v>173</v>
      </c>
      <c r="B137" s="5" t="s">
        <v>590</v>
      </c>
      <c r="C137" t="s">
        <v>591</v>
      </c>
      <c r="D137">
        <v>2502</v>
      </c>
      <c r="E137" t="s">
        <v>547</v>
      </c>
      <c r="F137" t="s">
        <v>503</v>
      </c>
      <c r="G137" t="s">
        <v>592</v>
      </c>
      <c r="H137" t="s">
        <v>593</v>
      </c>
      <c r="I137" s="2">
        <v>43663</v>
      </c>
    </row>
    <row r="138" spans="1:9" hidden="1" x14ac:dyDescent="0.35">
      <c r="A138" s="5">
        <v>31</v>
      </c>
      <c r="B138" s="5" t="s">
        <v>112</v>
      </c>
      <c r="C138" t="s">
        <v>113</v>
      </c>
      <c r="D138">
        <v>2000</v>
      </c>
      <c r="E138" t="s">
        <v>0</v>
      </c>
      <c r="F138" t="s">
        <v>1</v>
      </c>
      <c r="G138" t="s">
        <v>114</v>
      </c>
      <c r="H138" t="s">
        <v>115</v>
      </c>
      <c r="I138" s="2">
        <v>41971</v>
      </c>
    </row>
    <row r="139" spans="1:9" hidden="1" x14ac:dyDescent="0.35">
      <c r="A139" s="5">
        <v>35</v>
      </c>
      <c r="B139" s="5" t="s">
        <v>128</v>
      </c>
      <c r="C139" t="s">
        <v>129</v>
      </c>
      <c r="D139">
        <v>2000</v>
      </c>
      <c r="E139" t="s">
        <v>0</v>
      </c>
      <c r="F139" t="s">
        <v>1</v>
      </c>
      <c r="G139" t="s">
        <v>130</v>
      </c>
      <c r="I139" s="2">
        <v>42339</v>
      </c>
    </row>
    <row r="140" spans="1:9" hidden="1" x14ac:dyDescent="0.35">
      <c r="A140" s="5">
        <v>36</v>
      </c>
      <c r="B140" s="5" t="s">
        <v>131</v>
      </c>
      <c r="C140" t="s">
        <v>132</v>
      </c>
      <c r="D140">
        <v>2000</v>
      </c>
      <c r="E140" t="s">
        <v>0</v>
      </c>
      <c r="F140" t="s">
        <v>1</v>
      </c>
      <c r="H140" t="s">
        <v>81</v>
      </c>
      <c r="I140" s="2">
        <v>42346</v>
      </c>
    </row>
    <row r="141" spans="1:9" x14ac:dyDescent="0.35">
      <c r="A141" s="5">
        <v>148</v>
      </c>
      <c r="B141" s="5" t="s">
        <v>515</v>
      </c>
      <c r="C141" t="s">
        <v>516</v>
      </c>
      <c r="D141">
        <v>2502</v>
      </c>
      <c r="E141" t="s">
        <v>502</v>
      </c>
      <c r="F141" t="s">
        <v>503</v>
      </c>
      <c r="G141" t="s">
        <v>517</v>
      </c>
      <c r="H141" t="s">
        <v>518</v>
      </c>
      <c r="I141" s="2">
        <v>43677</v>
      </c>
    </row>
    <row r="142" spans="1:9" x14ac:dyDescent="0.35">
      <c r="A142" s="5">
        <v>46</v>
      </c>
      <c r="B142" s="5" t="s">
        <v>160</v>
      </c>
      <c r="C142" t="s">
        <v>161</v>
      </c>
      <c r="D142">
        <v>2300</v>
      </c>
      <c r="E142" t="s">
        <v>4</v>
      </c>
      <c r="F142" t="s">
        <v>1</v>
      </c>
      <c r="G142" t="s">
        <v>162</v>
      </c>
      <c r="I142" s="2">
        <v>43686</v>
      </c>
    </row>
    <row r="143" spans="1:9" x14ac:dyDescent="0.35">
      <c r="A143" s="5">
        <v>98</v>
      </c>
      <c r="B143" s="5" t="s">
        <v>334</v>
      </c>
      <c r="C143" t="s">
        <v>335</v>
      </c>
      <c r="D143">
        <v>2300</v>
      </c>
      <c r="E143" t="s">
        <v>4</v>
      </c>
      <c r="F143" t="s">
        <v>1</v>
      </c>
      <c r="G143" t="s">
        <v>336</v>
      </c>
      <c r="I143" s="2">
        <v>43718</v>
      </c>
    </row>
    <row r="144" spans="1:9" x14ac:dyDescent="0.35">
      <c r="A144" s="5">
        <v>22</v>
      </c>
      <c r="B144" s="5" t="s">
        <v>79</v>
      </c>
      <c r="C144" t="s">
        <v>80</v>
      </c>
      <c r="D144">
        <v>2000</v>
      </c>
      <c r="E144" t="s">
        <v>0</v>
      </c>
      <c r="F144" t="s">
        <v>1</v>
      </c>
      <c r="H144" t="s">
        <v>81</v>
      </c>
      <c r="I144" s="2">
        <v>43728</v>
      </c>
    </row>
    <row r="145" spans="1:9" x14ac:dyDescent="0.35">
      <c r="A145" s="5">
        <v>149</v>
      </c>
      <c r="B145" s="5" t="s">
        <v>131</v>
      </c>
      <c r="C145" t="s">
        <v>519</v>
      </c>
      <c r="D145">
        <v>2503</v>
      </c>
      <c r="E145" t="s">
        <v>502</v>
      </c>
      <c r="F145" t="s">
        <v>503</v>
      </c>
      <c r="G145" t="s">
        <v>520</v>
      </c>
      <c r="H145" t="s">
        <v>81</v>
      </c>
      <c r="I145" s="2">
        <v>43741</v>
      </c>
    </row>
    <row r="146" spans="1:9" hidden="1" x14ac:dyDescent="0.35">
      <c r="A146" s="5">
        <v>54</v>
      </c>
      <c r="B146" s="5" t="s">
        <v>188</v>
      </c>
      <c r="C146" t="s">
        <v>189</v>
      </c>
      <c r="D146">
        <v>2000</v>
      </c>
      <c r="E146" t="s">
        <v>0</v>
      </c>
      <c r="F146" t="s">
        <v>1</v>
      </c>
      <c r="G146" t="s">
        <v>190</v>
      </c>
      <c r="H146" t="s">
        <v>191</v>
      </c>
      <c r="I146" s="2">
        <v>41582</v>
      </c>
    </row>
    <row r="147" spans="1:9" hidden="1" x14ac:dyDescent="0.35">
      <c r="A147" s="5">
        <v>55</v>
      </c>
      <c r="B147" s="5" t="s">
        <v>192</v>
      </c>
      <c r="C147" t="s">
        <v>193</v>
      </c>
      <c r="D147">
        <v>2000</v>
      </c>
      <c r="E147" t="s">
        <v>0</v>
      </c>
      <c r="F147" t="s">
        <v>1</v>
      </c>
      <c r="G147" t="s">
        <v>194</v>
      </c>
      <c r="I147" s="2">
        <v>41715</v>
      </c>
    </row>
    <row r="148" spans="1:9" hidden="1" x14ac:dyDescent="0.35">
      <c r="A148" s="5">
        <v>57</v>
      </c>
      <c r="B148" s="5" t="s">
        <v>199</v>
      </c>
      <c r="C148" t="s">
        <v>200</v>
      </c>
      <c r="D148">
        <v>2000</v>
      </c>
      <c r="E148" t="s">
        <v>0</v>
      </c>
      <c r="F148" t="s">
        <v>1</v>
      </c>
      <c r="G148" t="s">
        <v>201</v>
      </c>
      <c r="H148" t="s">
        <v>202</v>
      </c>
      <c r="I148" s="2">
        <v>41850</v>
      </c>
    </row>
    <row r="149" spans="1:9" hidden="1" x14ac:dyDescent="0.35">
      <c r="A149" s="5">
        <v>58</v>
      </c>
      <c r="B149" s="5" t="s">
        <v>203</v>
      </c>
      <c r="C149" t="s">
        <v>204</v>
      </c>
      <c r="D149">
        <v>2000</v>
      </c>
      <c r="E149" t="s">
        <v>0</v>
      </c>
      <c r="F149" t="s">
        <v>1</v>
      </c>
      <c r="G149" t="s">
        <v>205</v>
      </c>
      <c r="H149" t="s">
        <v>206</v>
      </c>
      <c r="I149" s="2">
        <v>41915</v>
      </c>
    </row>
    <row r="150" spans="1:9" hidden="1" x14ac:dyDescent="0.35">
      <c r="A150" s="5">
        <v>62</v>
      </c>
      <c r="B150" s="5" t="s">
        <v>218</v>
      </c>
      <c r="C150" t="s">
        <v>219</v>
      </c>
      <c r="D150">
        <v>2000</v>
      </c>
      <c r="E150" t="s">
        <v>0</v>
      </c>
      <c r="F150" t="s">
        <v>1</v>
      </c>
      <c r="G150" t="s">
        <v>220</v>
      </c>
      <c r="H150" t="s">
        <v>221</v>
      </c>
      <c r="I150" s="2">
        <v>42125</v>
      </c>
    </row>
    <row r="151" spans="1:9" hidden="1" x14ac:dyDescent="0.35">
      <c r="A151" s="5">
        <v>63</v>
      </c>
      <c r="B151" s="5" t="s">
        <v>222</v>
      </c>
      <c r="C151" t="s">
        <v>223</v>
      </c>
      <c r="D151">
        <v>2000</v>
      </c>
      <c r="E151" t="s">
        <v>0</v>
      </c>
      <c r="F151" t="s">
        <v>1</v>
      </c>
      <c r="G151" t="s">
        <v>224</v>
      </c>
      <c r="H151" t="s">
        <v>225</v>
      </c>
      <c r="I151" s="2">
        <v>42138</v>
      </c>
    </row>
    <row r="152" spans="1:9" x14ac:dyDescent="0.35">
      <c r="A152" s="5">
        <v>99</v>
      </c>
      <c r="B152" s="5" t="s">
        <v>337</v>
      </c>
      <c r="C152" t="s">
        <v>338</v>
      </c>
      <c r="D152">
        <v>2300</v>
      </c>
      <c r="E152" t="s">
        <v>4</v>
      </c>
      <c r="F152" t="s">
        <v>1</v>
      </c>
      <c r="G152" t="s">
        <v>339</v>
      </c>
      <c r="H152" t="s">
        <v>340</v>
      </c>
      <c r="I152" s="2">
        <v>43746</v>
      </c>
    </row>
    <row r="153" spans="1:9" x14ac:dyDescent="0.35">
      <c r="A153" s="5">
        <v>174</v>
      </c>
      <c r="B153" s="5" t="s">
        <v>594</v>
      </c>
      <c r="C153" t="s">
        <v>570</v>
      </c>
      <c r="D153">
        <v>2502</v>
      </c>
      <c r="E153" t="s">
        <v>547</v>
      </c>
      <c r="F153" t="s">
        <v>503</v>
      </c>
      <c r="G153" t="s">
        <v>595</v>
      </c>
      <c r="H153" t="s">
        <v>572</v>
      </c>
      <c r="I153" s="2">
        <v>43777</v>
      </c>
    </row>
    <row r="154" spans="1:9" x14ac:dyDescent="0.35">
      <c r="A154" s="5">
        <v>175</v>
      </c>
      <c r="B154" s="5" t="s">
        <v>596</v>
      </c>
      <c r="C154" t="s">
        <v>597</v>
      </c>
      <c r="D154">
        <v>2502</v>
      </c>
      <c r="E154" t="s">
        <v>547</v>
      </c>
      <c r="F154" t="s">
        <v>503</v>
      </c>
      <c r="G154" t="s">
        <v>598</v>
      </c>
      <c r="H154" t="s">
        <v>599</v>
      </c>
      <c r="I154" s="2">
        <v>43789</v>
      </c>
    </row>
    <row r="155" spans="1:9" x14ac:dyDescent="0.35">
      <c r="A155" s="5">
        <v>23</v>
      </c>
      <c r="B155" s="5" t="s">
        <v>82</v>
      </c>
      <c r="C155" t="s">
        <v>83</v>
      </c>
      <c r="D155">
        <v>2525</v>
      </c>
      <c r="E155" t="s">
        <v>19</v>
      </c>
      <c r="F155" t="s">
        <v>1</v>
      </c>
      <c r="G155" t="s">
        <v>84</v>
      </c>
      <c r="H155" t="s">
        <v>85</v>
      </c>
      <c r="I155" s="2">
        <v>43798</v>
      </c>
    </row>
    <row r="156" spans="1:9" hidden="1" x14ac:dyDescent="0.35">
      <c r="A156" s="5">
        <v>78</v>
      </c>
      <c r="B156" s="5" t="s">
        <v>278</v>
      </c>
      <c r="C156" t="s">
        <v>279</v>
      </c>
      <c r="D156">
        <v>2000</v>
      </c>
      <c r="E156" t="s">
        <v>0</v>
      </c>
      <c r="F156" t="s">
        <v>1</v>
      </c>
      <c r="G156" t="s">
        <v>280</v>
      </c>
      <c r="H156" t="s">
        <v>281</v>
      </c>
      <c r="I156" s="2">
        <v>41606</v>
      </c>
    </row>
    <row r="157" spans="1:9" hidden="1" x14ac:dyDescent="0.35">
      <c r="A157" s="5">
        <v>81</v>
      </c>
      <c r="B157" s="5" t="s">
        <v>285</v>
      </c>
      <c r="C157" t="s">
        <v>286</v>
      </c>
      <c r="D157">
        <v>2000</v>
      </c>
      <c r="E157" t="s">
        <v>0</v>
      </c>
      <c r="F157" t="s">
        <v>1</v>
      </c>
      <c r="G157" t="s">
        <v>287</v>
      </c>
      <c r="H157" t="s">
        <v>288</v>
      </c>
      <c r="I157" s="2">
        <v>41746</v>
      </c>
    </row>
    <row r="158" spans="1:9" hidden="1" x14ac:dyDescent="0.35">
      <c r="A158" s="5">
        <v>85</v>
      </c>
      <c r="B158" s="5" t="s">
        <v>295</v>
      </c>
      <c r="C158" t="s">
        <v>296</v>
      </c>
      <c r="D158">
        <v>2000</v>
      </c>
      <c r="E158" t="s">
        <v>0</v>
      </c>
      <c r="F158" t="s">
        <v>1</v>
      </c>
      <c r="G158" t="s">
        <v>297</v>
      </c>
      <c r="H158" t="s">
        <v>288</v>
      </c>
      <c r="I158" s="2">
        <v>42059</v>
      </c>
    </row>
    <row r="159" spans="1:9" x14ac:dyDescent="0.35">
      <c r="A159" s="5">
        <v>124</v>
      </c>
      <c r="B159" s="5" t="s">
        <v>435</v>
      </c>
      <c r="C159" t="s">
        <v>436</v>
      </c>
      <c r="D159">
        <v>2300</v>
      </c>
      <c r="E159" t="s">
        <v>4</v>
      </c>
      <c r="F159" t="s">
        <v>1</v>
      </c>
      <c r="G159" t="s">
        <v>437</v>
      </c>
      <c r="H159" t="s">
        <v>438</v>
      </c>
      <c r="I159" s="2">
        <v>43817</v>
      </c>
    </row>
    <row r="160" spans="1:9" x14ac:dyDescent="0.35">
      <c r="A160" s="5">
        <v>47</v>
      </c>
      <c r="B160" s="5" t="s">
        <v>163</v>
      </c>
      <c r="C160" t="s">
        <v>164</v>
      </c>
      <c r="D160">
        <v>2000</v>
      </c>
      <c r="E160" t="s">
        <v>0</v>
      </c>
      <c r="F160" t="s">
        <v>1</v>
      </c>
      <c r="G160" t="s">
        <v>165</v>
      </c>
      <c r="H160" t="s">
        <v>166</v>
      </c>
      <c r="I160" s="2">
        <v>43833</v>
      </c>
    </row>
    <row r="161" spans="1:9" x14ac:dyDescent="0.35">
      <c r="A161" s="5">
        <v>125</v>
      </c>
      <c r="B161" s="5" t="s">
        <v>439</v>
      </c>
      <c r="C161" t="s">
        <v>440</v>
      </c>
      <c r="D161">
        <v>2016</v>
      </c>
      <c r="E161" t="s">
        <v>252</v>
      </c>
      <c r="F161" t="s">
        <v>1</v>
      </c>
      <c r="G161" t="s">
        <v>441</v>
      </c>
      <c r="H161" t="s">
        <v>442</v>
      </c>
      <c r="I161" s="2">
        <v>43845</v>
      </c>
    </row>
    <row r="162" spans="1:9" hidden="1" x14ac:dyDescent="0.35">
      <c r="A162" s="5">
        <v>105</v>
      </c>
      <c r="B162" s="5" t="s">
        <v>361</v>
      </c>
      <c r="C162" t="s">
        <v>362</v>
      </c>
      <c r="D162">
        <v>2000</v>
      </c>
      <c r="E162" t="s">
        <v>0</v>
      </c>
      <c r="F162" t="s">
        <v>1</v>
      </c>
      <c r="G162" t="s">
        <v>363</v>
      </c>
      <c r="H162" t="s">
        <v>364</v>
      </c>
      <c r="I162" s="2">
        <v>41837</v>
      </c>
    </row>
    <row r="163" spans="1:9" hidden="1" x14ac:dyDescent="0.35">
      <c r="A163" s="5">
        <v>107</v>
      </c>
      <c r="B163" s="5" t="s">
        <v>368</v>
      </c>
      <c r="C163" t="s">
        <v>369</v>
      </c>
      <c r="D163">
        <v>2000</v>
      </c>
      <c r="E163" t="s">
        <v>0</v>
      </c>
      <c r="F163" t="s">
        <v>1</v>
      </c>
      <c r="G163" t="s">
        <v>370</v>
      </c>
      <c r="H163" t="s">
        <v>371</v>
      </c>
      <c r="I163" s="2">
        <v>42060</v>
      </c>
    </row>
    <row r="164" spans="1:9" x14ac:dyDescent="0.35">
      <c r="A164" s="5">
        <v>48</v>
      </c>
      <c r="B164" s="5" t="s">
        <v>167</v>
      </c>
      <c r="C164" t="s">
        <v>168</v>
      </c>
      <c r="D164">
        <v>2300</v>
      </c>
      <c r="E164" t="s">
        <v>4</v>
      </c>
      <c r="F164" t="s">
        <v>1</v>
      </c>
      <c r="G164" t="s">
        <v>169</v>
      </c>
      <c r="H164" t="s">
        <v>170</v>
      </c>
      <c r="I164" s="2">
        <v>43875</v>
      </c>
    </row>
    <row r="165" spans="1:9" x14ac:dyDescent="0.35">
      <c r="A165" s="5">
        <v>100</v>
      </c>
      <c r="B165" s="5" t="s">
        <v>341</v>
      </c>
      <c r="C165" t="s">
        <v>342</v>
      </c>
      <c r="D165">
        <v>2074</v>
      </c>
      <c r="E165" t="s">
        <v>23</v>
      </c>
      <c r="F165" t="s">
        <v>1</v>
      </c>
      <c r="G165" t="s">
        <v>343</v>
      </c>
      <c r="H165" t="s">
        <v>344</v>
      </c>
      <c r="I165" s="2">
        <v>43881</v>
      </c>
    </row>
    <row r="166" spans="1:9" x14ac:dyDescent="0.35">
      <c r="A166" s="5">
        <v>75</v>
      </c>
      <c r="B166" s="5" t="s">
        <v>268</v>
      </c>
      <c r="C166" t="s">
        <v>269</v>
      </c>
      <c r="D166">
        <v>2300</v>
      </c>
      <c r="E166" t="s">
        <v>4</v>
      </c>
      <c r="F166" t="s">
        <v>1</v>
      </c>
      <c r="G166" t="s">
        <v>270</v>
      </c>
      <c r="I166" s="2">
        <v>43894</v>
      </c>
    </row>
    <row r="167" spans="1:9" hidden="1" x14ac:dyDescent="0.35">
      <c r="A167" s="5">
        <v>129</v>
      </c>
      <c r="B167" s="5" t="s">
        <v>454</v>
      </c>
      <c r="C167" t="s">
        <v>455</v>
      </c>
      <c r="D167">
        <v>2000</v>
      </c>
      <c r="E167" t="s">
        <v>0</v>
      </c>
      <c r="F167" t="s">
        <v>1</v>
      </c>
      <c r="G167" t="s">
        <v>456</v>
      </c>
      <c r="H167" t="s">
        <v>344</v>
      </c>
      <c r="I167" s="2">
        <v>41472</v>
      </c>
    </row>
    <row r="168" spans="1:9" x14ac:dyDescent="0.35">
      <c r="A168" s="5">
        <v>150</v>
      </c>
      <c r="B168" s="5" t="s">
        <v>521</v>
      </c>
      <c r="C168" t="s">
        <v>522</v>
      </c>
      <c r="D168">
        <v>2501</v>
      </c>
      <c r="E168" t="s">
        <v>502</v>
      </c>
      <c r="F168" t="s">
        <v>503</v>
      </c>
      <c r="G168" t="s">
        <v>523</v>
      </c>
      <c r="I168" s="2">
        <v>43902</v>
      </c>
    </row>
    <row r="169" spans="1:9" hidden="1" x14ac:dyDescent="0.35">
      <c r="A169" s="5">
        <v>101</v>
      </c>
      <c r="B169" s="5" t="s">
        <v>345</v>
      </c>
      <c r="C169" t="s">
        <v>346</v>
      </c>
      <c r="D169">
        <v>2034</v>
      </c>
      <c r="E169" t="s">
        <v>347</v>
      </c>
      <c r="F169" t="s">
        <v>1</v>
      </c>
      <c r="G169" t="s">
        <v>348</v>
      </c>
      <c r="I169" s="2">
        <v>41402</v>
      </c>
    </row>
    <row r="170" spans="1:9" hidden="1" x14ac:dyDescent="0.35">
      <c r="A170" s="5">
        <v>127</v>
      </c>
      <c r="B170" s="5" t="s">
        <v>447</v>
      </c>
      <c r="C170" t="s">
        <v>448</v>
      </c>
      <c r="D170">
        <v>2034</v>
      </c>
      <c r="E170" t="s">
        <v>347</v>
      </c>
      <c r="F170" t="s">
        <v>1</v>
      </c>
      <c r="G170" t="s">
        <v>449</v>
      </c>
      <c r="H170" t="s">
        <v>450</v>
      </c>
      <c r="I170" s="2">
        <v>41400</v>
      </c>
    </row>
    <row r="171" spans="1:9" hidden="1" x14ac:dyDescent="0.35">
      <c r="A171" s="5">
        <v>132</v>
      </c>
      <c r="B171" s="5" t="s">
        <v>131</v>
      </c>
      <c r="C171" t="s">
        <v>465</v>
      </c>
      <c r="D171">
        <v>2900</v>
      </c>
      <c r="E171" t="s">
        <v>466</v>
      </c>
      <c r="F171" t="s">
        <v>459</v>
      </c>
      <c r="G171" t="s">
        <v>467</v>
      </c>
      <c r="H171" t="s">
        <v>81</v>
      </c>
      <c r="I171" s="2">
        <v>41771</v>
      </c>
    </row>
    <row r="172" spans="1:9" hidden="1" x14ac:dyDescent="0.35">
      <c r="A172" s="5">
        <v>130</v>
      </c>
      <c r="B172" s="5" t="s">
        <v>43</v>
      </c>
      <c r="C172" t="s">
        <v>457</v>
      </c>
      <c r="D172">
        <v>2350</v>
      </c>
      <c r="E172" t="s">
        <v>458</v>
      </c>
      <c r="F172" t="s">
        <v>459</v>
      </c>
      <c r="G172" t="s">
        <v>460</v>
      </c>
      <c r="H172" t="s">
        <v>461</v>
      </c>
      <c r="I172" s="2">
        <v>41668</v>
      </c>
    </row>
    <row r="173" spans="1:9" hidden="1" x14ac:dyDescent="0.35">
      <c r="A173" s="5">
        <v>133</v>
      </c>
      <c r="B173" s="5" t="s">
        <v>131</v>
      </c>
      <c r="C173" t="s">
        <v>468</v>
      </c>
      <c r="D173">
        <v>2350</v>
      </c>
      <c r="E173" t="s">
        <v>458</v>
      </c>
      <c r="F173" t="s">
        <v>459</v>
      </c>
      <c r="H173" t="s">
        <v>81</v>
      </c>
      <c r="I173" s="2">
        <v>41824</v>
      </c>
    </row>
    <row r="174" spans="1:9" x14ac:dyDescent="0.35">
      <c r="A174" s="5">
        <v>24</v>
      </c>
      <c r="B174" s="5" t="s">
        <v>86</v>
      </c>
      <c r="C174" t="s">
        <v>87</v>
      </c>
      <c r="D174">
        <v>2300</v>
      </c>
      <c r="E174" t="s">
        <v>4</v>
      </c>
      <c r="F174" t="s">
        <v>1</v>
      </c>
      <c r="G174" t="s">
        <v>88</v>
      </c>
      <c r="H174" t="s">
        <v>89</v>
      </c>
      <c r="I174" s="2">
        <v>43965</v>
      </c>
    </row>
    <row r="175" spans="1:9" x14ac:dyDescent="0.35">
      <c r="A175" s="5">
        <v>49</v>
      </c>
      <c r="B175" s="5" t="s">
        <v>171</v>
      </c>
      <c r="C175" t="s">
        <v>172</v>
      </c>
      <c r="D175">
        <v>2000</v>
      </c>
      <c r="E175" t="s">
        <v>0</v>
      </c>
      <c r="F175" t="s">
        <v>1</v>
      </c>
      <c r="G175" t="s">
        <v>173</v>
      </c>
      <c r="I175" s="2">
        <v>43969</v>
      </c>
    </row>
    <row r="176" spans="1:9" hidden="1" x14ac:dyDescent="0.35">
      <c r="A176" s="5">
        <v>111</v>
      </c>
      <c r="B176" s="5" t="s">
        <v>385</v>
      </c>
      <c r="C176" t="s">
        <v>386</v>
      </c>
      <c r="D176">
        <v>2072</v>
      </c>
      <c r="E176" t="s">
        <v>318</v>
      </c>
      <c r="F176" t="s">
        <v>1</v>
      </c>
      <c r="G176" t="s">
        <v>387</v>
      </c>
      <c r="H176" t="s">
        <v>388</v>
      </c>
      <c r="I176" s="2">
        <v>42419</v>
      </c>
    </row>
    <row r="177" spans="1:9" x14ac:dyDescent="0.35">
      <c r="A177" s="5">
        <v>25</v>
      </c>
      <c r="B177" s="5" t="s">
        <v>90</v>
      </c>
      <c r="C177" t="s">
        <v>91</v>
      </c>
      <c r="D177">
        <v>2000</v>
      </c>
      <c r="E177" t="s">
        <v>0</v>
      </c>
      <c r="F177" t="s">
        <v>1</v>
      </c>
      <c r="G177" t="s">
        <v>92</v>
      </c>
      <c r="H177" t="s">
        <v>93</v>
      </c>
      <c r="I177" s="2">
        <v>43976</v>
      </c>
    </row>
    <row r="178" spans="1:9" hidden="1" x14ac:dyDescent="0.35">
      <c r="A178" s="5">
        <v>126</v>
      </c>
      <c r="B178" s="5" t="s">
        <v>443</v>
      </c>
      <c r="C178" t="s">
        <v>444</v>
      </c>
      <c r="D178">
        <v>2075</v>
      </c>
      <c r="E178" t="s">
        <v>445</v>
      </c>
      <c r="F178" t="s">
        <v>1</v>
      </c>
      <c r="G178" t="s">
        <v>446</v>
      </c>
      <c r="I178" s="2">
        <v>41359</v>
      </c>
    </row>
    <row r="179" spans="1:9" x14ac:dyDescent="0.35">
      <c r="A179" s="5">
        <v>50</v>
      </c>
      <c r="B179" s="5" t="s">
        <v>174</v>
      </c>
      <c r="C179" t="s">
        <v>175</v>
      </c>
      <c r="D179">
        <v>2300</v>
      </c>
      <c r="E179" t="s">
        <v>4</v>
      </c>
      <c r="F179" t="s">
        <v>1</v>
      </c>
      <c r="G179" t="s">
        <v>176</v>
      </c>
      <c r="I179" s="2">
        <v>43980</v>
      </c>
    </row>
  </sheetData>
  <autoFilter ref="A1:I179" xr:uid="{00000000-0009-0000-0000-000001000000}">
    <filterColumn colId="8">
      <customFilters>
        <customFilter operator="greaterThan" val="42795"/>
      </customFilters>
    </filterColumn>
  </autoFilter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6"/>
  <sheetViews>
    <sheetView zoomScaleNormal="100" workbookViewId="0">
      <selection sqref="A1:M1"/>
    </sheetView>
  </sheetViews>
  <sheetFormatPr baseColWidth="10" defaultRowHeight="14.5" x14ac:dyDescent="0.35"/>
  <cols>
    <col min="1" max="1" width="3.90625" bestFit="1" customWidth="1"/>
    <col min="2" max="2" width="29.54296875" customWidth="1"/>
    <col min="3" max="3" width="13.36328125" bestFit="1" customWidth="1"/>
    <col min="4" max="4" width="16" style="3" customWidth="1"/>
    <col min="5" max="5" width="13.90625" style="3" bestFit="1" customWidth="1"/>
    <col min="6" max="6" width="18.36328125" customWidth="1"/>
    <col min="7" max="9" width="21" customWidth="1"/>
    <col min="10" max="10" width="18" customWidth="1"/>
    <col min="11" max="11" width="12.90625" bestFit="1" customWidth="1"/>
    <col min="12" max="12" width="18.36328125" customWidth="1"/>
    <col min="13" max="13" width="12.90625" bestFit="1" customWidth="1"/>
  </cols>
  <sheetData>
    <row r="1" spans="1:14" ht="24" thickBot="1" x14ac:dyDescent="0.6">
      <c r="A1" s="32" t="s">
        <v>623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</row>
    <row r="2" spans="1:14" x14ac:dyDescent="0.35">
      <c r="B2" s="8"/>
      <c r="C2" s="9"/>
      <c r="D2"/>
      <c r="E2"/>
    </row>
    <row r="3" spans="1:14" x14ac:dyDescent="0.35">
      <c r="B3" s="7"/>
      <c r="C3" s="10" t="s">
        <v>620</v>
      </c>
      <c r="D3" s="10" t="s">
        <v>631</v>
      </c>
      <c r="E3"/>
      <c r="J3" s="1" t="s">
        <v>633</v>
      </c>
      <c r="K3" s="6"/>
    </row>
    <row r="4" spans="1:14" x14ac:dyDescent="0.35">
      <c r="B4" s="14" t="s">
        <v>0</v>
      </c>
      <c r="C4" s="10">
        <v>1</v>
      </c>
      <c r="D4" s="23">
        <v>3010</v>
      </c>
      <c r="E4"/>
      <c r="F4" s="14" t="s">
        <v>636</v>
      </c>
      <c r="G4" s="15">
        <v>3.2500000000000001E-2</v>
      </c>
      <c r="H4" s="20">
        <f ca="1">TODAY()</f>
        <v>43859</v>
      </c>
      <c r="I4" s="15"/>
      <c r="J4" s="16" t="s">
        <v>624</v>
      </c>
      <c r="K4" s="24">
        <v>1110</v>
      </c>
    </row>
    <row r="5" spans="1:14" x14ac:dyDescent="0.35">
      <c r="B5" s="14" t="s">
        <v>626</v>
      </c>
      <c r="C5" s="10">
        <v>2</v>
      </c>
      <c r="D5" s="23">
        <v>2630</v>
      </c>
      <c r="E5"/>
      <c r="J5" s="16" t="s">
        <v>625</v>
      </c>
      <c r="K5" s="24">
        <v>1650</v>
      </c>
    </row>
    <row r="6" spans="1:14" ht="15.5" x14ac:dyDescent="0.35">
      <c r="B6" s="14" t="s">
        <v>627</v>
      </c>
      <c r="C6" s="10">
        <v>3</v>
      </c>
      <c r="D6" s="23">
        <v>2420</v>
      </c>
      <c r="E6" s="19"/>
    </row>
    <row r="8" spans="1:14" ht="50.25" customHeight="1" x14ac:dyDescent="0.35">
      <c r="A8" s="11" t="s">
        <v>619</v>
      </c>
      <c r="B8" s="11" t="s">
        <v>612</v>
      </c>
      <c r="C8" s="11" t="s">
        <v>618</v>
      </c>
      <c r="D8" s="11" t="s">
        <v>632</v>
      </c>
      <c r="E8" s="11" t="s">
        <v>642</v>
      </c>
      <c r="F8" s="11" t="s">
        <v>628</v>
      </c>
      <c r="G8" s="13" t="s">
        <v>644</v>
      </c>
      <c r="H8" s="21" t="s">
        <v>645</v>
      </c>
      <c r="I8" s="22" t="s">
        <v>646</v>
      </c>
      <c r="J8" s="11" t="s">
        <v>634</v>
      </c>
      <c r="K8" s="11" t="s">
        <v>630</v>
      </c>
      <c r="L8" s="11" t="s">
        <v>629</v>
      </c>
      <c r="M8" s="11" t="s">
        <v>635</v>
      </c>
      <c r="N8" s="18"/>
    </row>
    <row r="9" spans="1:14" x14ac:dyDescent="0.35">
      <c r="A9">
        <v>168</v>
      </c>
      <c r="B9" s="5" t="str">
        <f>VLOOKUP(A9,Contrats!$A$2:$B$179,2,FALSE)</f>
        <v>Parc Café</v>
      </c>
      <c r="C9" s="2">
        <v>43503</v>
      </c>
      <c r="D9" s="3" t="s">
        <v>621</v>
      </c>
      <c r="E9" s="27">
        <v>3</v>
      </c>
      <c r="F9" s="28">
        <f ca="1">DATEDIF(C9,TODAY(),"y")</f>
        <v>0</v>
      </c>
      <c r="G9" s="29">
        <f ca="1">ROUNDDOWN((TODAY()-C9)/365.25,0)</f>
        <v>0</v>
      </c>
      <c r="H9" s="30">
        <f ca="1">ROUNDDOWN((YEARFRAC(C9,$H$4,1)),0)</f>
        <v>0</v>
      </c>
      <c r="I9" s="31">
        <f ca="1">DATEDIF(C9,$H$4,"y")</f>
        <v>0</v>
      </c>
      <c r="J9" s="25">
        <f>IF(D9="court",$K$4,$K$5)</f>
        <v>1110</v>
      </c>
      <c r="K9" s="25">
        <f t="shared" ref="K9:K49" ca="1" si="0">MROUND(IF(F9&gt;=3,$G$4*J9,0),0.05)</f>
        <v>0</v>
      </c>
      <c r="L9" s="25">
        <f>IF(E9=$C$4,$D$4,IF(E9=$C$5,$D$5,$D$6))</f>
        <v>2420</v>
      </c>
      <c r="M9" s="25">
        <f ca="1">J9-K9+L9</f>
        <v>3530</v>
      </c>
    </row>
    <row r="10" spans="1:14" x14ac:dyDescent="0.35">
      <c r="A10">
        <v>99</v>
      </c>
      <c r="B10" s="5" t="str">
        <f>VLOOKUP(A10,Contrats!$A$2:$B$179,2,FALSE)</f>
        <v>Parenthèse</v>
      </c>
      <c r="C10" s="2">
        <v>43740</v>
      </c>
      <c r="D10" s="3" t="s">
        <v>622</v>
      </c>
      <c r="E10" s="27">
        <v>2</v>
      </c>
      <c r="F10" s="28">
        <f t="shared" ref="F10:F49" ca="1" si="1">DATEDIF(C10,TODAY(),"y")</f>
        <v>0</v>
      </c>
      <c r="G10" s="29">
        <f t="shared" ref="G10:G49" ca="1" si="2">ROUNDDOWN((TODAY()-C10)/365.25,0)</f>
        <v>0</v>
      </c>
      <c r="H10" s="30">
        <f t="shared" ref="H10:H49" ca="1" si="3">ROUNDDOWN((YEARFRAC(C10,$H$4,1)),0)</f>
        <v>0</v>
      </c>
      <c r="I10" s="31">
        <f t="shared" ref="I10:I49" ca="1" si="4">DATEDIF(C10,$H$4,"y")</f>
        <v>0</v>
      </c>
      <c r="J10" s="25">
        <f t="shared" ref="J10:J49" si="5">IF(D10="court",$K$4,$K$5)</f>
        <v>1650</v>
      </c>
      <c r="K10" s="25">
        <f t="shared" ca="1" si="0"/>
        <v>0</v>
      </c>
      <c r="L10" s="25">
        <f t="shared" ref="L10:L49" si="6">IF(E10=$C$4,$D$4,IF(E10=$C$5,$D$5,$D$6))</f>
        <v>2630</v>
      </c>
      <c r="M10" s="25">
        <f t="shared" ref="M10:M49" ca="1" si="7">J10-K10+L10</f>
        <v>4280</v>
      </c>
    </row>
    <row r="11" spans="1:14" x14ac:dyDescent="0.35">
      <c r="A11">
        <v>3</v>
      </c>
      <c r="B11" s="5" t="str">
        <f>VLOOKUP(A11,Contrats!$A$2:$B$179,2,FALSE)</f>
        <v>Aimé Pouly Gare de Neuchâtel</v>
      </c>
      <c r="C11" s="2">
        <v>41606</v>
      </c>
      <c r="D11" s="3" t="s">
        <v>622</v>
      </c>
      <c r="E11" s="27">
        <v>2</v>
      </c>
      <c r="F11" s="28">
        <f t="shared" ca="1" si="1"/>
        <v>6</v>
      </c>
      <c r="G11" s="29">
        <f t="shared" ca="1" si="2"/>
        <v>6</v>
      </c>
      <c r="H11" s="30">
        <f t="shared" ca="1" si="3"/>
        <v>6</v>
      </c>
      <c r="I11" s="31">
        <f t="shared" ca="1" si="4"/>
        <v>6</v>
      </c>
      <c r="J11" s="25">
        <f t="shared" si="5"/>
        <v>1650</v>
      </c>
      <c r="K11" s="25">
        <f t="shared" ca="1" si="0"/>
        <v>53.650000000000006</v>
      </c>
      <c r="L11" s="25">
        <f t="shared" si="6"/>
        <v>2630</v>
      </c>
      <c r="M11" s="25">
        <f t="shared" ca="1" si="7"/>
        <v>4226.3500000000004</v>
      </c>
    </row>
    <row r="12" spans="1:14" x14ac:dyDescent="0.35">
      <c r="A12">
        <v>102</v>
      </c>
      <c r="B12" s="5" t="str">
        <f>VLOOKUP(A12,Contrats!$A$2:$B$179,2,FALSE)</f>
        <v>Pékin Express</v>
      </c>
      <c r="C12" s="2">
        <v>41457</v>
      </c>
      <c r="D12" s="3" t="s">
        <v>621</v>
      </c>
      <c r="E12" s="27">
        <v>2</v>
      </c>
      <c r="F12" s="28">
        <f t="shared" ca="1" si="1"/>
        <v>6</v>
      </c>
      <c r="G12" s="29">
        <f t="shared" ca="1" si="2"/>
        <v>6</v>
      </c>
      <c r="H12" s="30">
        <f t="shared" ca="1" si="3"/>
        <v>6</v>
      </c>
      <c r="I12" s="31">
        <f t="shared" ca="1" si="4"/>
        <v>6</v>
      </c>
      <c r="J12" s="25">
        <f t="shared" si="5"/>
        <v>1110</v>
      </c>
      <c r="K12" s="25">
        <f t="shared" ca="1" si="0"/>
        <v>36.1</v>
      </c>
      <c r="L12" s="25">
        <f t="shared" si="6"/>
        <v>2630</v>
      </c>
      <c r="M12" s="25">
        <f t="shared" ca="1" si="7"/>
        <v>3703.9</v>
      </c>
    </row>
    <row r="13" spans="1:14" x14ac:dyDescent="0.35">
      <c r="A13">
        <v>115</v>
      </c>
      <c r="B13" s="5" t="str">
        <f>VLOOKUP(A13,Contrats!$A$2:$B$179,2,FALSE)</f>
        <v>Siam-Orchidée</v>
      </c>
      <c r="C13" s="2">
        <v>42811</v>
      </c>
      <c r="D13" s="3" t="s">
        <v>621</v>
      </c>
      <c r="E13" s="27">
        <v>1</v>
      </c>
      <c r="F13" s="28">
        <f t="shared" ca="1" si="1"/>
        <v>2</v>
      </c>
      <c r="G13" s="29">
        <f t="shared" ca="1" si="2"/>
        <v>2</v>
      </c>
      <c r="H13" s="30">
        <f t="shared" ca="1" si="3"/>
        <v>2</v>
      </c>
      <c r="I13" s="31">
        <f t="shared" ca="1" si="4"/>
        <v>2</v>
      </c>
      <c r="J13" s="25">
        <f t="shared" si="5"/>
        <v>1110</v>
      </c>
      <c r="K13" s="25">
        <f t="shared" ca="1" si="0"/>
        <v>0</v>
      </c>
      <c r="L13" s="25">
        <f t="shared" si="6"/>
        <v>3010</v>
      </c>
      <c r="M13" s="25">
        <f t="shared" ca="1" si="7"/>
        <v>4120</v>
      </c>
    </row>
    <row r="14" spans="1:14" x14ac:dyDescent="0.35">
      <c r="A14">
        <v>68</v>
      </c>
      <c r="B14" s="5" t="str">
        <f>VLOOKUP(A14,Contrats!$A$2:$B$179,2,FALSE)</f>
        <v>Le Banneret</v>
      </c>
      <c r="C14" s="2">
        <v>42709</v>
      </c>
      <c r="D14" s="3" t="s">
        <v>621</v>
      </c>
      <c r="E14" s="27">
        <v>1</v>
      </c>
      <c r="F14" s="28">
        <f t="shared" ca="1" si="1"/>
        <v>3</v>
      </c>
      <c r="G14" s="29">
        <f t="shared" ca="1" si="2"/>
        <v>3</v>
      </c>
      <c r="H14" s="30">
        <f t="shared" ca="1" si="3"/>
        <v>3</v>
      </c>
      <c r="I14" s="31">
        <f t="shared" ca="1" si="4"/>
        <v>3</v>
      </c>
      <c r="J14" s="25">
        <f t="shared" si="5"/>
        <v>1110</v>
      </c>
      <c r="K14" s="25">
        <f t="shared" ca="1" si="0"/>
        <v>36.1</v>
      </c>
      <c r="L14" s="25">
        <f t="shared" si="6"/>
        <v>3010</v>
      </c>
      <c r="M14" s="25">
        <f t="shared" ca="1" si="7"/>
        <v>4083.9</v>
      </c>
    </row>
    <row r="15" spans="1:14" x14ac:dyDescent="0.35">
      <c r="A15">
        <v>77</v>
      </c>
      <c r="B15" s="5" t="str">
        <f>VLOOKUP(A15,Contrats!$A$2:$B$179,2,FALSE)</f>
        <v>Maharajah</v>
      </c>
      <c r="C15" s="2">
        <v>41596</v>
      </c>
      <c r="D15" s="3" t="s">
        <v>621</v>
      </c>
      <c r="E15" s="27">
        <v>2</v>
      </c>
      <c r="F15" s="28">
        <f t="shared" ca="1" si="1"/>
        <v>6</v>
      </c>
      <c r="G15" s="29">
        <f t="shared" ca="1" si="2"/>
        <v>6</v>
      </c>
      <c r="H15" s="30">
        <f t="shared" ca="1" si="3"/>
        <v>6</v>
      </c>
      <c r="I15" s="31">
        <f t="shared" ca="1" si="4"/>
        <v>6</v>
      </c>
      <c r="J15" s="25">
        <f t="shared" si="5"/>
        <v>1110</v>
      </c>
      <c r="K15" s="25">
        <f t="shared" ca="1" si="0"/>
        <v>36.1</v>
      </c>
      <c r="L15" s="25">
        <f t="shared" si="6"/>
        <v>2630</v>
      </c>
      <c r="M15" s="25">
        <f t="shared" ca="1" si="7"/>
        <v>3703.9</v>
      </c>
    </row>
    <row r="16" spans="1:14" x14ac:dyDescent="0.35">
      <c r="A16">
        <v>155</v>
      </c>
      <c r="B16" s="5" t="str">
        <f>VLOOKUP(A16,Contrats!$A$2:$B$179,2,FALSE)</f>
        <v>Migros Restaurant</v>
      </c>
      <c r="C16" s="2">
        <v>41626</v>
      </c>
      <c r="D16" s="3" t="s">
        <v>622</v>
      </c>
      <c r="E16" s="27">
        <v>1</v>
      </c>
      <c r="F16" s="28">
        <f t="shared" ca="1" si="1"/>
        <v>6</v>
      </c>
      <c r="G16" s="29">
        <f t="shared" ca="1" si="2"/>
        <v>6</v>
      </c>
      <c r="H16" s="30">
        <f t="shared" ca="1" si="3"/>
        <v>6</v>
      </c>
      <c r="I16" s="31">
        <f t="shared" ca="1" si="4"/>
        <v>6</v>
      </c>
      <c r="J16" s="25">
        <f t="shared" si="5"/>
        <v>1650</v>
      </c>
      <c r="K16" s="25">
        <f t="shared" ca="1" si="0"/>
        <v>53.650000000000006</v>
      </c>
      <c r="L16" s="25">
        <f t="shared" si="6"/>
        <v>3010</v>
      </c>
      <c r="M16" s="25">
        <f t="shared" ca="1" si="7"/>
        <v>4606.3500000000004</v>
      </c>
    </row>
    <row r="17" spans="1:13" x14ac:dyDescent="0.35">
      <c r="A17">
        <v>82</v>
      </c>
      <c r="B17" s="5" t="str">
        <f>VLOOKUP(A17,Contrats!$A$2:$B$179,2,FALSE)</f>
        <v>McDonald's</v>
      </c>
      <c r="C17" s="2">
        <v>41768</v>
      </c>
      <c r="D17" s="3" t="s">
        <v>622</v>
      </c>
      <c r="E17" s="27">
        <v>3</v>
      </c>
      <c r="F17" s="28">
        <f t="shared" ca="1" si="1"/>
        <v>5</v>
      </c>
      <c r="G17" s="29">
        <f t="shared" ca="1" si="2"/>
        <v>5</v>
      </c>
      <c r="H17" s="30">
        <f t="shared" ca="1" si="3"/>
        <v>5</v>
      </c>
      <c r="I17" s="31">
        <f t="shared" ca="1" si="4"/>
        <v>5</v>
      </c>
      <c r="J17" s="25">
        <f t="shared" si="5"/>
        <v>1650</v>
      </c>
      <c r="K17" s="25">
        <f t="shared" ca="1" si="0"/>
        <v>53.650000000000006</v>
      </c>
      <c r="L17" s="25">
        <f t="shared" si="6"/>
        <v>2420</v>
      </c>
      <c r="M17" s="25">
        <f t="shared" ca="1" si="7"/>
        <v>4016.35</v>
      </c>
    </row>
    <row r="18" spans="1:13" x14ac:dyDescent="0.35">
      <c r="A18">
        <v>36</v>
      </c>
      <c r="B18" s="5" t="str">
        <f>VLOOKUP(A18,Contrats!$A$2:$B$179,2,FALSE)</f>
        <v>Coop Restaurant</v>
      </c>
      <c r="C18" s="2">
        <v>42346</v>
      </c>
      <c r="D18" s="3" t="s">
        <v>621</v>
      </c>
      <c r="E18" s="27">
        <v>2</v>
      </c>
      <c r="F18" s="28">
        <f t="shared" ca="1" si="1"/>
        <v>4</v>
      </c>
      <c r="G18" s="29">
        <f t="shared" ca="1" si="2"/>
        <v>4</v>
      </c>
      <c r="H18" s="30">
        <f t="shared" ca="1" si="3"/>
        <v>4</v>
      </c>
      <c r="I18" s="31">
        <f t="shared" ca="1" si="4"/>
        <v>4</v>
      </c>
      <c r="J18" s="25">
        <f t="shared" si="5"/>
        <v>1110</v>
      </c>
      <c r="K18" s="25">
        <f t="shared" ca="1" si="0"/>
        <v>36.1</v>
      </c>
      <c r="L18" s="25">
        <f t="shared" si="6"/>
        <v>2630</v>
      </c>
      <c r="M18" s="25">
        <f t="shared" ca="1" si="7"/>
        <v>3703.9</v>
      </c>
    </row>
    <row r="19" spans="1:13" x14ac:dyDescent="0.35">
      <c r="A19">
        <v>48</v>
      </c>
      <c r="B19" s="5" t="str">
        <f>VLOOKUP(A19,Contrats!$A$2:$B$179,2,FALSE)</f>
        <v>Ecureuil</v>
      </c>
      <c r="C19" s="2">
        <v>43510</v>
      </c>
      <c r="D19" s="3" t="s">
        <v>622</v>
      </c>
      <c r="E19" s="27">
        <v>2</v>
      </c>
      <c r="F19" s="28">
        <f t="shared" ca="1" si="1"/>
        <v>0</v>
      </c>
      <c r="G19" s="29">
        <f t="shared" ca="1" si="2"/>
        <v>0</v>
      </c>
      <c r="H19" s="30">
        <f t="shared" ca="1" si="3"/>
        <v>0</v>
      </c>
      <c r="I19" s="31">
        <f t="shared" ca="1" si="4"/>
        <v>0</v>
      </c>
      <c r="J19" s="25">
        <f t="shared" si="5"/>
        <v>1650</v>
      </c>
      <c r="K19" s="25">
        <f t="shared" ca="1" si="0"/>
        <v>0</v>
      </c>
      <c r="L19" s="25">
        <f t="shared" si="6"/>
        <v>2630</v>
      </c>
      <c r="M19" s="25">
        <f t="shared" ca="1" si="7"/>
        <v>4280</v>
      </c>
    </row>
    <row r="20" spans="1:13" x14ac:dyDescent="0.35">
      <c r="A20">
        <v>22</v>
      </c>
      <c r="B20" s="5" t="str">
        <f>VLOOKUP(A20,Contrats!$A$2:$B$179,2,FALSE)</f>
        <v>Ca'Puccini</v>
      </c>
      <c r="C20" s="2">
        <v>43728</v>
      </c>
      <c r="D20" s="3" t="s">
        <v>622</v>
      </c>
      <c r="E20" s="27">
        <v>3</v>
      </c>
      <c r="F20" s="28">
        <f t="shared" ca="1" si="1"/>
        <v>0</v>
      </c>
      <c r="G20" s="29">
        <f t="shared" ca="1" si="2"/>
        <v>0</v>
      </c>
      <c r="H20" s="30">
        <f t="shared" ca="1" si="3"/>
        <v>0</v>
      </c>
      <c r="I20" s="31">
        <f t="shared" ca="1" si="4"/>
        <v>0</v>
      </c>
      <c r="J20" s="25">
        <f t="shared" si="5"/>
        <v>1650</v>
      </c>
      <c r="K20" s="25">
        <f t="shared" ca="1" si="0"/>
        <v>0</v>
      </c>
      <c r="L20" s="25">
        <f t="shared" si="6"/>
        <v>2420</v>
      </c>
      <c r="M20" s="25">
        <f t="shared" ca="1" si="7"/>
        <v>4070</v>
      </c>
    </row>
    <row r="21" spans="1:13" x14ac:dyDescent="0.35">
      <c r="A21">
        <v>130</v>
      </c>
      <c r="B21" s="5" t="str">
        <f>VLOOKUP(A21,Contrats!$A$2:$B$179,2,FALSE)</f>
        <v>Bellevue</v>
      </c>
      <c r="C21" s="2">
        <v>41668</v>
      </c>
      <c r="D21" s="3" t="s">
        <v>621</v>
      </c>
      <c r="E21" s="27">
        <v>2</v>
      </c>
      <c r="F21" s="28">
        <f t="shared" ca="1" si="1"/>
        <v>6</v>
      </c>
      <c r="G21" s="29">
        <f t="shared" ca="1" si="2"/>
        <v>5</v>
      </c>
      <c r="H21" s="30">
        <f t="shared" ca="1" si="3"/>
        <v>5</v>
      </c>
      <c r="I21" s="31">
        <f t="shared" ca="1" si="4"/>
        <v>6</v>
      </c>
      <c r="J21" s="25">
        <f t="shared" si="5"/>
        <v>1110</v>
      </c>
      <c r="K21" s="25">
        <f t="shared" ca="1" si="0"/>
        <v>36.1</v>
      </c>
      <c r="L21" s="25">
        <f t="shared" si="6"/>
        <v>2630</v>
      </c>
      <c r="M21" s="25">
        <f t="shared" ca="1" si="7"/>
        <v>3703.9</v>
      </c>
    </row>
    <row r="22" spans="1:13" x14ac:dyDescent="0.35">
      <c r="A22">
        <v>158</v>
      </c>
      <c r="B22" s="5" t="str">
        <f>VLOOKUP(A22,Contrats!$A$2:$B$179,2,FALSE)</f>
        <v>Satriale’s</v>
      </c>
      <c r="C22" s="2">
        <v>41919</v>
      </c>
      <c r="D22" s="3" t="s">
        <v>622</v>
      </c>
      <c r="E22" s="27">
        <v>3</v>
      </c>
      <c r="F22" s="28">
        <f t="shared" ca="1" si="1"/>
        <v>5</v>
      </c>
      <c r="G22" s="29">
        <f t="shared" ca="1" si="2"/>
        <v>5</v>
      </c>
      <c r="H22" s="30">
        <f t="shared" ca="1" si="3"/>
        <v>5</v>
      </c>
      <c r="I22" s="31">
        <f t="shared" ca="1" si="4"/>
        <v>5</v>
      </c>
      <c r="J22" s="25">
        <f t="shared" si="5"/>
        <v>1650</v>
      </c>
      <c r="K22" s="25">
        <f t="shared" ca="1" si="0"/>
        <v>53.650000000000006</v>
      </c>
      <c r="L22" s="25">
        <f t="shared" si="6"/>
        <v>2420</v>
      </c>
      <c r="M22" s="25">
        <f t="shared" ca="1" si="7"/>
        <v>4016.35</v>
      </c>
    </row>
    <row r="23" spans="1:13" x14ac:dyDescent="0.35">
      <c r="A23">
        <v>94</v>
      </c>
      <c r="B23" s="5" t="str">
        <f>VLOOKUP(A23,Contrats!$A$2:$B$179,2,FALSE)</f>
        <v>Next Stop</v>
      </c>
      <c r="C23" s="2">
        <v>42962</v>
      </c>
      <c r="D23" s="3" t="s">
        <v>621</v>
      </c>
      <c r="E23" s="27">
        <v>2</v>
      </c>
      <c r="F23" s="28">
        <f t="shared" ca="1" si="1"/>
        <v>2</v>
      </c>
      <c r="G23" s="29">
        <f t="shared" ca="1" si="2"/>
        <v>2</v>
      </c>
      <c r="H23" s="30">
        <f t="shared" ca="1" si="3"/>
        <v>2</v>
      </c>
      <c r="I23" s="31">
        <f t="shared" ca="1" si="4"/>
        <v>2</v>
      </c>
      <c r="J23" s="25">
        <f t="shared" si="5"/>
        <v>1110</v>
      </c>
      <c r="K23" s="25">
        <f t="shared" ca="1" si="0"/>
        <v>0</v>
      </c>
      <c r="L23" s="25">
        <f t="shared" si="6"/>
        <v>2630</v>
      </c>
      <c r="M23" s="25">
        <f t="shared" ca="1" si="7"/>
        <v>3740</v>
      </c>
    </row>
    <row r="24" spans="1:13" x14ac:dyDescent="0.35">
      <c r="A24">
        <v>162</v>
      </c>
      <c r="B24" s="5" t="str">
        <f>VLOOKUP(A24,Contrats!$A$2:$B$179,2,FALSE)</f>
        <v>Ristretti Bienne</v>
      </c>
      <c r="C24" s="2">
        <v>43147</v>
      </c>
      <c r="D24" s="3" t="s">
        <v>621</v>
      </c>
      <c r="E24" s="27">
        <v>1</v>
      </c>
      <c r="F24" s="28">
        <f t="shared" ca="1" si="1"/>
        <v>1</v>
      </c>
      <c r="G24" s="29">
        <f t="shared" ca="1" si="2"/>
        <v>1</v>
      </c>
      <c r="H24" s="30">
        <f t="shared" ca="1" si="3"/>
        <v>1</v>
      </c>
      <c r="I24" s="31">
        <f t="shared" ca="1" si="4"/>
        <v>1</v>
      </c>
      <c r="J24" s="25">
        <f t="shared" si="5"/>
        <v>1110</v>
      </c>
      <c r="K24" s="25">
        <f t="shared" ca="1" si="0"/>
        <v>0</v>
      </c>
      <c r="L24" s="25">
        <f t="shared" si="6"/>
        <v>3010</v>
      </c>
      <c r="M24" s="25">
        <f t="shared" ca="1" si="7"/>
        <v>4120</v>
      </c>
    </row>
    <row r="25" spans="1:13" x14ac:dyDescent="0.35">
      <c r="A25">
        <v>37</v>
      </c>
      <c r="B25" s="5" t="str">
        <f>VLOOKUP(A25,Contrats!$A$2:$B$179,2,FALSE)</f>
        <v>Coop Restaurant</v>
      </c>
      <c r="C25" s="2">
        <v>42576</v>
      </c>
      <c r="D25" s="3" t="s">
        <v>622</v>
      </c>
      <c r="E25" s="27">
        <v>2</v>
      </c>
      <c r="F25" s="28">
        <f t="shared" ca="1" si="1"/>
        <v>3</v>
      </c>
      <c r="G25" s="29">
        <f t="shared" ca="1" si="2"/>
        <v>3</v>
      </c>
      <c r="H25" s="30">
        <f t="shared" ca="1" si="3"/>
        <v>3</v>
      </c>
      <c r="I25" s="31">
        <f t="shared" ca="1" si="4"/>
        <v>3</v>
      </c>
      <c r="J25" s="25">
        <f t="shared" si="5"/>
        <v>1650</v>
      </c>
      <c r="K25" s="25">
        <f t="shared" ca="1" si="0"/>
        <v>53.650000000000006</v>
      </c>
      <c r="L25" s="25">
        <f t="shared" si="6"/>
        <v>2630</v>
      </c>
      <c r="M25" s="25">
        <f t="shared" ca="1" si="7"/>
        <v>4226.3500000000004</v>
      </c>
    </row>
    <row r="26" spans="1:13" x14ac:dyDescent="0.35">
      <c r="A26">
        <v>16</v>
      </c>
      <c r="B26" s="5" t="str">
        <f>VLOOKUP(A26,Contrats!$A$2:$B$179,2,FALSE)</f>
        <v>Boulangerie Bienvenu SNC</v>
      </c>
      <c r="C26" s="2">
        <v>42977</v>
      </c>
      <c r="D26" s="3" t="s">
        <v>622</v>
      </c>
      <c r="E26" s="27">
        <v>2</v>
      </c>
      <c r="F26" s="28">
        <f t="shared" ca="1" si="1"/>
        <v>2</v>
      </c>
      <c r="G26" s="29">
        <f t="shared" ca="1" si="2"/>
        <v>2</v>
      </c>
      <c r="H26" s="30">
        <f t="shared" ca="1" si="3"/>
        <v>2</v>
      </c>
      <c r="I26" s="31">
        <f t="shared" ca="1" si="4"/>
        <v>2</v>
      </c>
      <c r="J26" s="25">
        <f t="shared" si="5"/>
        <v>1650</v>
      </c>
      <c r="K26" s="25">
        <f t="shared" ca="1" si="0"/>
        <v>0</v>
      </c>
      <c r="L26" s="25">
        <f t="shared" si="6"/>
        <v>2630</v>
      </c>
      <c r="M26" s="25">
        <f t="shared" ca="1" si="7"/>
        <v>4280</v>
      </c>
    </row>
    <row r="27" spans="1:13" x14ac:dyDescent="0.35">
      <c r="A27">
        <v>109</v>
      </c>
      <c r="B27" s="5" t="str">
        <f>VLOOKUP(A27,Contrats!$A$2:$B$179,2,FALSE)</f>
        <v>Pizzeria-Kebab LCDF</v>
      </c>
      <c r="C27" s="2">
        <v>42255</v>
      </c>
      <c r="D27" s="3" t="s">
        <v>621</v>
      </c>
      <c r="E27" s="27">
        <v>3</v>
      </c>
      <c r="F27" s="28">
        <f t="shared" ca="1" si="1"/>
        <v>4</v>
      </c>
      <c r="G27" s="29">
        <f t="shared" ca="1" si="2"/>
        <v>4</v>
      </c>
      <c r="H27" s="30">
        <f t="shared" ca="1" si="3"/>
        <v>4</v>
      </c>
      <c r="I27" s="31">
        <f t="shared" ca="1" si="4"/>
        <v>4</v>
      </c>
      <c r="J27" s="25">
        <f t="shared" si="5"/>
        <v>1110</v>
      </c>
      <c r="K27" s="25">
        <f t="shared" ca="1" si="0"/>
        <v>36.1</v>
      </c>
      <c r="L27" s="25">
        <f t="shared" si="6"/>
        <v>2420</v>
      </c>
      <c r="M27" s="25">
        <f t="shared" ca="1" si="7"/>
        <v>3493.9</v>
      </c>
    </row>
    <row r="28" spans="1:13" x14ac:dyDescent="0.35">
      <c r="A28">
        <v>41</v>
      </c>
      <c r="B28" s="5" t="str">
        <f>VLOOKUP(A28,Contrats!$A$2:$B$179,2,FALSE)</f>
        <v>Dallmayr Baume et Mercier</v>
      </c>
      <c r="C28" s="2">
        <v>43007</v>
      </c>
      <c r="D28" s="3" t="s">
        <v>622</v>
      </c>
      <c r="E28" s="27">
        <v>3</v>
      </c>
      <c r="F28" s="28">
        <f t="shared" ca="1" si="1"/>
        <v>2</v>
      </c>
      <c r="G28" s="29">
        <f t="shared" ca="1" si="2"/>
        <v>2</v>
      </c>
      <c r="H28" s="30">
        <f t="shared" ca="1" si="3"/>
        <v>2</v>
      </c>
      <c r="I28" s="31">
        <f t="shared" ca="1" si="4"/>
        <v>2</v>
      </c>
      <c r="J28" s="25">
        <f t="shared" si="5"/>
        <v>1650</v>
      </c>
      <c r="K28" s="25">
        <f t="shared" ca="1" si="0"/>
        <v>0</v>
      </c>
      <c r="L28" s="25">
        <f t="shared" si="6"/>
        <v>2420</v>
      </c>
      <c r="M28" s="25">
        <f t="shared" ca="1" si="7"/>
        <v>4070</v>
      </c>
    </row>
    <row r="29" spans="1:13" x14ac:dyDescent="0.35">
      <c r="A29">
        <v>107</v>
      </c>
      <c r="B29" s="5" t="str">
        <f>VLOOKUP(A29,Contrats!$A$2:$B$179,2,FALSE)</f>
        <v>Pizza 15</v>
      </c>
      <c r="C29" s="2">
        <v>42060</v>
      </c>
      <c r="D29" s="3" t="s">
        <v>622</v>
      </c>
      <c r="E29" s="27">
        <v>3</v>
      </c>
      <c r="F29" s="28">
        <f t="shared" ca="1" si="1"/>
        <v>4</v>
      </c>
      <c r="G29" s="29">
        <f t="shared" ca="1" si="2"/>
        <v>4</v>
      </c>
      <c r="H29" s="30">
        <f t="shared" ca="1" si="3"/>
        <v>4</v>
      </c>
      <c r="I29" s="31">
        <f t="shared" ca="1" si="4"/>
        <v>4</v>
      </c>
      <c r="J29" s="25">
        <f t="shared" si="5"/>
        <v>1650</v>
      </c>
      <c r="K29" s="25">
        <f t="shared" ca="1" si="0"/>
        <v>53.650000000000006</v>
      </c>
      <c r="L29" s="25">
        <f t="shared" si="6"/>
        <v>2420</v>
      </c>
      <c r="M29" s="25">
        <f t="shared" ca="1" si="7"/>
        <v>4016.35</v>
      </c>
    </row>
    <row r="30" spans="1:13" x14ac:dyDescent="0.35">
      <c r="A30">
        <v>60</v>
      </c>
      <c r="B30" s="5" t="str">
        <f>VLOOKUP(A30,Contrats!$A$2:$B$179,2,FALSE)</f>
        <v>ITAL'panini</v>
      </c>
      <c r="C30" s="2">
        <v>42072</v>
      </c>
      <c r="D30" s="3" t="s">
        <v>622</v>
      </c>
      <c r="E30" s="27">
        <v>1</v>
      </c>
      <c r="F30" s="28">
        <f t="shared" ca="1" si="1"/>
        <v>4</v>
      </c>
      <c r="G30" s="29">
        <f t="shared" ca="1" si="2"/>
        <v>4</v>
      </c>
      <c r="H30" s="30">
        <f t="shared" ca="1" si="3"/>
        <v>4</v>
      </c>
      <c r="I30" s="31">
        <f t="shared" ca="1" si="4"/>
        <v>4</v>
      </c>
      <c r="J30" s="25">
        <f t="shared" si="5"/>
        <v>1650</v>
      </c>
      <c r="K30" s="25">
        <f t="shared" ca="1" si="0"/>
        <v>53.650000000000006</v>
      </c>
      <c r="L30" s="25">
        <f t="shared" si="6"/>
        <v>3010</v>
      </c>
      <c r="M30" s="25">
        <f t="shared" ca="1" si="7"/>
        <v>4606.3500000000004</v>
      </c>
    </row>
    <row r="31" spans="1:13" x14ac:dyDescent="0.35">
      <c r="A31">
        <v>73</v>
      </c>
      <c r="B31" s="5" t="str">
        <f>VLOOKUP(A31,Contrats!$A$2:$B$179,2,FALSE)</f>
        <v>Le Lotus</v>
      </c>
      <c r="C31" s="2">
        <v>43374</v>
      </c>
      <c r="D31" s="3" t="s">
        <v>622</v>
      </c>
      <c r="E31" s="27">
        <v>2</v>
      </c>
      <c r="F31" s="28">
        <f t="shared" ca="1" si="1"/>
        <v>1</v>
      </c>
      <c r="G31" s="29">
        <f t="shared" ca="1" si="2"/>
        <v>1</v>
      </c>
      <c r="H31" s="30">
        <f t="shared" ca="1" si="3"/>
        <v>1</v>
      </c>
      <c r="I31" s="31">
        <f t="shared" ca="1" si="4"/>
        <v>1</v>
      </c>
      <c r="J31" s="25">
        <f t="shared" si="5"/>
        <v>1650</v>
      </c>
      <c r="K31" s="25">
        <f t="shared" ca="1" si="0"/>
        <v>0</v>
      </c>
      <c r="L31" s="25">
        <f t="shared" si="6"/>
        <v>2630</v>
      </c>
      <c r="M31" s="25">
        <f t="shared" ca="1" si="7"/>
        <v>4280</v>
      </c>
    </row>
    <row r="32" spans="1:13" x14ac:dyDescent="0.35">
      <c r="A32">
        <v>88</v>
      </c>
      <c r="B32" s="5" t="str">
        <f>VLOOKUP(A32,Contrats!$A$2:$B$179,2,FALSE)</f>
        <v>Migros Restaurant</v>
      </c>
      <c r="C32" s="2">
        <v>42235</v>
      </c>
      <c r="D32" s="3" t="s">
        <v>622</v>
      </c>
      <c r="E32" s="27">
        <v>1</v>
      </c>
      <c r="F32" s="28">
        <f t="shared" ca="1" si="1"/>
        <v>4</v>
      </c>
      <c r="G32" s="29">
        <f t="shared" ca="1" si="2"/>
        <v>4</v>
      </c>
      <c r="H32" s="30">
        <f t="shared" ca="1" si="3"/>
        <v>4</v>
      </c>
      <c r="I32" s="31">
        <f t="shared" ca="1" si="4"/>
        <v>4</v>
      </c>
      <c r="J32" s="25">
        <f t="shared" si="5"/>
        <v>1650</v>
      </c>
      <c r="K32" s="25">
        <f t="shared" ca="1" si="0"/>
        <v>53.650000000000006</v>
      </c>
      <c r="L32" s="25">
        <f t="shared" si="6"/>
        <v>3010</v>
      </c>
      <c r="M32" s="25">
        <f t="shared" ca="1" si="7"/>
        <v>4606.3500000000004</v>
      </c>
    </row>
    <row r="33" spans="1:13" x14ac:dyDescent="0.35">
      <c r="A33">
        <v>42</v>
      </c>
      <c r="B33" s="5" t="str">
        <f>VLOOKUP(A33,Contrats!$A$2:$B$179,2,FALSE)</f>
        <v>Desperado</v>
      </c>
      <c r="C33" s="2">
        <v>43028</v>
      </c>
      <c r="D33" s="3" t="s">
        <v>621</v>
      </c>
      <c r="E33" s="27">
        <v>2</v>
      </c>
      <c r="F33" s="28">
        <f t="shared" ca="1" si="1"/>
        <v>2</v>
      </c>
      <c r="G33" s="29">
        <f t="shared" ca="1" si="2"/>
        <v>2</v>
      </c>
      <c r="H33" s="30">
        <f t="shared" ca="1" si="3"/>
        <v>2</v>
      </c>
      <c r="I33" s="31">
        <f t="shared" ca="1" si="4"/>
        <v>2</v>
      </c>
      <c r="J33" s="25">
        <f t="shared" si="5"/>
        <v>1110</v>
      </c>
      <c r="K33" s="25">
        <f t="shared" ca="1" si="0"/>
        <v>0</v>
      </c>
      <c r="L33" s="25">
        <f t="shared" si="6"/>
        <v>2630</v>
      </c>
      <c r="M33" s="25">
        <f t="shared" ca="1" si="7"/>
        <v>3740</v>
      </c>
    </row>
    <row r="34" spans="1:13" x14ac:dyDescent="0.35">
      <c r="A34">
        <v>9</v>
      </c>
      <c r="B34" s="5" t="str">
        <f>VLOOKUP(A34,Contrats!$A$2:$B$179,2,FALSE)</f>
        <v>Bach &amp; Buck</v>
      </c>
      <c r="C34" s="2">
        <v>42195</v>
      </c>
      <c r="D34" s="3" t="s">
        <v>621</v>
      </c>
      <c r="E34" s="27">
        <v>2</v>
      </c>
      <c r="F34" s="28">
        <f t="shared" ca="1" si="1"/>
        <v>4</v>
      </c>
      <c r="G34" s="29">
        <f t="shared" ca="1" si="2"/>
        <v>4</v>
      </c>
      <c r="H34" s="30">
        <f t="shared" ca="1" si="3"/>
        <v>4</v>
      </c>
      <c r="I34" s="31">
        <f t="shared" ca="1" si="4"/>
        <v>4</v>
      </c>
      <c r="J34" s="25">
        <f t="shared" si="5"/>
        <v>1110</v>
      </c>
      <c r="K34" s="25">
        <f t="shared" ca="1" si="0"/>
        <v>36.1</v>
      </c>
      <c r="L34" s="25">
        <f t="shared" si="6"/>
        <v>2630</v>
      </c>
      <c r="M34" s="25">
        <f t="shared" ca="1" si="7"/>
        <v>3703.9</v>
      </c>
    </row>
    <row r="35" spans="1:13" x14ac:dyDescent="0.35">
      <c r="A35">
        <v>29</v>
      </c>
      <c r="B35" s="5" t="str">
        <f>VLOOKUP(A35,Contrats!$A$2:$B$179,2,FALSE)</f>
        <v>Chevreuil</v>
      </c>
      <c r="C35" s="2">
        <v>41808</v>
      </c>
      <c r="D35" s="3" t="s">
        <v>622</v>
      </c>
      <c r="E35" s="27">
        <v>2</v>
      </c>
      <c r="F35" s="28">
        <f t="shared" ca="1" si="1"/>
        <v>5</v>
      </c>
      <c r="G35" s="29">
        <f t="shared" ca="1" si="2"/>
        <v>5</v>
      </c>
      <c r="H35" s="30">
        <f t="shared" ca="1" si="3"/>
        <v>5</v>
      </c>
      <c r="I35" s="31">
        <f t="shared" ca="1" si="4"/>
        <v>5</v>
      </c>
      <c r="J35" s="25">
        <f t="shared" si="5"/>
        <v>1650</v>
      </c>
      <c r="K35" s="25">
        <f t="shared" ca="1" si="0"/>
        <v>53.650000000000006</v>
      </c>
      <c r="L35" s="25">
        <f t="shared" si="6"/>
        <v>2630</v>
      </c>
      <c r="M35" s="25">
        <f t="shared" ca="1" si="7"/>
        <v>4226.3500000000004</v>
      </c>
    </row>
    <row r="36" spans="1:13" x14ac:dyDescent="0.35">
      <c r="A36">
        <v>177</v>
      </c>
      <c r="B36" s="5" t="str">
        <f>VLOOKUP(A36,Contrats!$A$2:$B$179,2,FALSE)</f>
        <v>Tonneau</v>
      </c>
      <c r="C36" s="2">
        <v>43626</v>
      </c>
      <c r="D36" s="3" t="s">
        <v>621</v>
      </c>
      <c r="E36" s="27">
        <v>2</v>
      </c>
      <c r="F36" s="28">
        <f t="shared" ca="1" si="1"/>
        <v>0</v>
      </c>
      <c r="G36" s="29">
        <f t="shared" ca="1" si="2"/>
        <v>0</v>
      </c>
      <c r="H36" s="30">
        <f t="shared" ca="1" si="3"/>
        <v>0</v>
      </c>
      <c r="I36" s="31">
        <f t="shared" ca="1" si="4"/>
        <v>0</v>
      </c>
      <c r="J36" s="25">
        <f t="shared" si="5"/>
        <v>1110</v>
      </c>
      <c r="K36" s="25">
        <f t="shared" ca="1" si="0"/>
        <v>0</v>
      </c>
      <c r="L36" s="25">
        <f t="shared" si="6"/>
        <v>2630</v>
      </c>
      <c r="M36" s="25">
        <f t="shared" ca="1" si="7"/>
        <v>3740</v>
      </c>
    </row>
    <row r="37" spans="1:13" x14ac:dyDescent="0.35">
      <c r="A37">
        <v>147</v>
      </c>
      <c r="B37" s="5" t="str">
        <f>VLOOKUP(A37,Contrats!$A$2:$B$179,2,FALSE)</f>
        <v>Migros Take Away</v>
      </c>
      <c r="C37" s="2">
        <v>43613</v>
      </c>
      <c r="D37" s="3" t="s">
        <v>622</v>
      </c>
      <c r="E37" s="27">
        <v>1</v>
      </c>
      <c r="F37" s="28">
        <f t="shared" ca="1" si="1"/>
        <v>0</v>
      </c>
      <c r="G37" s="29">
        <f t="shared" ca="1" si="2"/>
        <v>0</v>
      </c>
      <c r="H37" s="30">
        <f t="shared" ca="1" si="3"/>
        <v>0</v>
      </c>
      <c r="I37" s="31">
        <f t="shared" ca="1" si="4"/>
        <v>0</v>
      </c>
      <c r="J37" s="25">
        <f t="shared" si="5"/>
        <v>1650</v>
      </c>
      <c r="K37" s="25">
        <f t="shared" ca="1" si="0"/>
        <v>0</v>
      </c>
      <c r="L37" s="25">
        <f t="shared" si="6"/>
        <v>3010</v>
      </c>
      <c r="M37" s="25">
        <f t="shared" ca="1" si="7"/>
        <v>4660</v>
      </c>
    </row>
    <row r="38" spans="1:13" x14ac:dyDescent="0.35">
      <c r="A38">
        <v>123</v>
      </c>
      <c r="B38" s="5" t="str">
        <f>VLOOKUP(A38,Contrats!$A$2:$B$179,2,FALSE)</f>
        <v>Tunnels</v>
      </c>
      <c r="C38" s="2">
        <v>43558</v>
      </c>
      <c r="D38" s="3" t="s">
        <v>622</v>
      </c>
      <c r="E38" s="27">
        <v>2</v>
      </c>
      <c r="F38" s="28">
        <f t="shared" ca="1" si="1"/>
        <v>0</v>
      </c>
      <c r="G38" s="29">
        <f t="shared" ca="1" si="2"/>
        <v>0</v>
      </c>
      <c r="H38" s="30">
        <f t="shared" ca="1" si="3"/>
        <v>0</v>
      </c>
      <c r="I38" s="31">
        <f t="shared" ca="1" si="4"/>
        <v>0</v>
      </c>
      <c r="J38" s="25">
        <f t="shared" si="5"/>
        <v>1650</v>
      </c>
      <c r="K38" s="25">
        <f t="shared" ca="1" si="0"/>
        <v>0</v>
      </c>
      <c r="L38" s="25">
        <f t="shared" si="6"/>
        <v>2630</v>
      </c>
      <c r="M38" s="25">
        <f t="shared" ca="1" si="7"/>
        <v>4280</v>
      </c>
    </row>
    <row r="39" spans="1:13" x14ac:dyDescent="0.35">
      <c r="A39">
        <v>74</v>
      </c>
      <c r="B39" s="5" t="str">
        <f>VLOOKUP(A39,Contrats!$A$2:$B$179,2,FALSE)</f>
        <v>Le Snack Naïri</v>
      </c>
      <c r="C39" s="2">
        <v>43564</v>
      </c>
      <c r="D39" s="3" t="s">
        <v>622</v>
      </c>
      <c r="E39" s="27">
        <v>1</v>
      </c>
      <c r="F39" s="28">
        <f t="shared" ca="1" si="1"/>
        <v>0</v>
      </c>
      <c r="G39" s="29">
        <f t="shared" ca="1" si="2"/>
        <v>0</v>
      </c>
      <c r="H39" s="30">
        <f t="shared" ca="1" si="3"/>
        <v>0</v>
      </c>
      <c r="I39" s="31">
        <f t="shared" ca="1" si="4"/>
        <v>0</v>
      </c>
      <c r="J39" s="25">
        <f t="shared" si="5"/>
        <v>1650</v>
      </c>
      <c r="K39" s="25">
        <f t="shared" ca="1" si="0"/>
        <v>0</v>
      </c>
      <c r="L39" s="25">
        <f t="shared" si="6"/>
        <v>3010</v>
      </c>
      <c r="M39" s="25">
        <f t="shared" ca="1" si="7"/>
        <v>4660</v>
      </c>
    </row>
    <row r="40" spans="1:13" x14ac:dyDescent="0.35">
      <c r="A40">
        <v>45</v>
      </c>
      <c r="B40" s="5" t="str">
        <f>VLOOKUP(A40,Contrats!$A$2:$B$179,2,FALSE)</f>
        <v>Domino's</v>
      </c>
      <c r="C40" s="2">
        <v>43391</v>
      </c>
      <c r="D40" s="3" t="s">
        <v>621</v>
      </c>
      <c r="E40" s="27">
        <v>3</v>
      </c>
      <c r="F40" s="28">
        <f t="shared" ca="1" si="1"/>
        <v>1</v>
      </c>
      <c r="G40" s="29">
        <f t="shared" ca="1" si="2"/>
        <v>1</v>
      </c>
      <c r="H40" s="30">
        <f t="shared" ca="1" si="3"/>
        <v>1</v>
      </c>
      <c r="I40" s="31">
        <f t="shared" ca="1" si="4"/>
        <v>1</v>
      </c>
      <c r="J40" s="25">
        <f t="shared" si="5"/>
        <v>1110</v>
      </c>
      <c r="K40" s="25">
        <f t="shared" ca="1" si="0"/>
        <v>0</v>
      </c>
      <c r="L40" s="25">
        <f t="shared" si="6"/>
        <v>2420</v>
      </c>
      <c r="M40" s="25">
        <f t="shared" ca="1" si="7"/>
        <v>3530</v>
      </c>
    </row>
    <row r="41" spans="1:13" x14ac:dyDescent="0.35">
      <c r="A41">
        <v>7</v>
      </c>
      <c r="B41" s="5" t="str">
        <f>VLOOKUP(A41,Contrats!$A$2:$B$179,2,FALSE)</f>
        <v>Atlantic'o</v>
      </c>
      <c r="C41" s="2">
        <v>41969</v>
      </c>
      <c r="D41" s="3" t="s">
        <v>621</v>
      </c>
      <c r="E41" s="27">
        <v>3</v>
      </c>
      <c r="F41" s="28">
        <f t="shared" ca="1" si="1"/>
        <v>5</v>
      </c>
      <c r="G41" s="29">
        <f t="shared" ca="1" si="2"/>
        <v>5</v>
      </c>
      <c r="H41" s="30">
        <f t="shared" ca="1" si="3"/>
        <v>5</v>
      </c>
      <c r="I41" s="31">
        <f t="shared" ca="1" si="4"/>
        <v>5</v>
      </c>
      <c r="J41" s="25">
        <f t="shared" si="5"/>
        <v>1110</v>
      </c>
      <c r="K41" s="25">
        <f t="shared" ca="1" si="0"/>
        <v>36.1</v>
      </c>
      <c r="L41" s="25">
        <f t="shared" si="6"/>
        <v>2420</v>
      </c>
      <c r="M41" s="25">
        <f t="shared" ca="1" si="7"/>
        <v>3493.9</v>
      </c>
    </row>
    <row r="42" spans="1:13" x14ac:dyDescent="0.35">
      <c r="A42">
        <v>136</v>
      </c>
      <c r="B42" s="5" t="str">
        <f>VLOOKUP(A42,Contrats!$A$2:$B$179,2,FALSE)</f>
        <v>Golf les Bois</v>
      </c>
      <c r="C42" s="2">
        <v>42213</v>
      </c>
      <c r="D42" s="3" t="s">
        <v>622</v>
      </c>
      <c r="E42" s="27">
        <v>1</v>
      </c>
      <c r="F42" s="28">
        <f t="shared" ca="1" si="1"/>
        <v>4</v>
      </c>
      <c r="G42" s="29">
        <f t="shared" ca="1" si="2"/>
        <v>4</v>
      </c>
      <c r="H42" s="30">
        <f t="shared" ca="1" si="3"/>
        <v>4</v>
      </c>
      <c r="I42" s="31">
        <f t="shared" ca="1" si="4"/>
        <v>4</v>
      </c>
      <c r="J42" s="25">
        <f t="shared" si="5"/>
        <v>1650</v>
      </c>
      <c r="K42" s="25">
        <f t="shared" ca="1" si="0"/>
        <v>53.650000000000006</v>
      </c>
      <c r="L42" s="25">
        <f t="shared" si="6"/>
        <v>3010</v>
      </c>
      <c r="M42" s="25">
        <f t="shared" ca="1" si="7"/>
        <v>4606.3500000000004</v>
      </c>
    </row>
    <row r="43" spans="1:13" x14ac:dyDescent="0.35">
      <c r="A43">
        <v>91</v>
      </c>
      <c r="B43" s="5" t="str">
        <f>VLOOKUP(A43,Contrats!$A$2:$B$179,2,FALSE)</f>
        <v>Mocambo</v>
      </c>
      <c r="C43" s="2">
        <v>42789</v>
      </c>
      <c r="D43" s="3" t="s">
        <v>622</v>
      </c>
      <c r="E43" s="27">
        <v>1</v>
      </c>
      <c r="F43" s="28">
        <f t="shared" ca="1" si="1"/>
        <v>2</v>
      </c>
      <c r="G43" s="29">
        <f t="shared" ca="1" si="2"/>
        <v>2</v>
      </c>
      <c r="H43" s="30">
        <f t="shared" ca="1" si="3"/>
        <v>2</v>
      </c>
      <c r="I43" s="31">
        <f t="shared" ca="1" si="4"/>
        <v>2</v>
      </c>
      <c r="J43" s="25">
        <f t="shared" si="5"/>
        <v>1650</v>
      </c>
      <c r="K43" s="25">
        <f t="shared" ca="1" si="0"/>
        <v>0</v>
      </c>
      <c r="L43" s="25">
        <f t="shared" si="6"/>
        <v>3010</v>
      </c>
      <c r="M43" s="25">
        <f t="shared" ca="1" si="7"/>
        <v>4660</v>
      </c>
    </row>
    <row r="44" spans="1:13" x14ac:dyDescent="0.35">
      <c r="A44">
        <v>173</v>
      </c>
      <c r="B44" s="5" t="str">
        <f>VLOOKUP(A44,Contrats!$A$2:$B$179,2,FALSE)</f>
        <v>Al Capone</v>
      </c>
      <c r="C44" s="2">
        <v>43663</v>
      </c>
      <c r="D44" s="3" t="s">
        <v>622</v>
      </c>
      <c r="E44" s="27">
        <v>1</v>
      </c>
      <c r="F44" s="28">
        <f t="shared" ca="1" si="1"/>
        <v>0</v>
      </c>
      <c r="G44" s="29">
        <f t="shared" ca="1" si="2"/>
        <v>0</v>
      </c>
      <c r="H44" s="30">
        <f t="shared" ca="1" si="3"/>
        <v>0</v>
      </c>
      <c r="I44" s="31">
        <f t="shared" ca="1" si="4"/>
        <v>0</v>
      </c>
      <c r="J44" s="25">
        <f t="shared" si="5"/>
        <v>1650</v>
      </c>
      <c r="K44" s="25">
        <f t="shared" ca="1" si="0"/>
        <v>0</v>
      </c>
      <c r="L44" s="25">
        <f t="shared" si="6"/>
        <v>3010</v>
      </c>
      <c r="M44" s="25">
        <f t="shared" ca="1" si="7"/>
        <v>4660</v>
      </c>
    </row>
    <row r="45" spans="1:13" x14ac:dyDescent="0.35">
      <c r="A45">
        <v>55</v>
      </c>
      <c r="B45" s="5" t="str">
        <f>VLOOKUP(A45,Contrats!$A$2:$B$179,2,FALSE)</f>
        <v>Fleur de Lys</v>
      </c>
      <c r="C45" s="2">
        <v>41715</v>
      </c>
      <c r="D45" s="3" t="s">
        <v>621</v>
      </c>
      <c r="E45" s="27">
        <v>2</v>
      </c>
      <c r="F45" s="28">
        <f t="shared" ca="1" si="1"/>
        <v>5</v>
      </c>
      <c r="G45" s="29">
        <f t="shared" ca="1" si="2"/>
        <v>5</v>
      </c>
      <c r="H45" s="30">
        <f t="shared" ca="1" si="3"/>
        <v>5</v>
      </c>
      <c r="I45" s="31">
        <f t="shared" ca="1" si="4"/>
        <v>5</v>
      </c>
      <c r="J45" s="25">
        <f t="shared" si="5"/>
        <v>1110</v>
      </c>
      <c r="K45" s="25">
        <f t="shared" ca="1" si="0"/>
        <v>36.1</v>
      </c>
      <c r="L45" s="25">
        <f t="shared" si="6"/>
        <v>2630</v>
      </c>
      <c r="M45" s="25">
        <f t="shared" ca="1" si="7"/>
        <v>3703.9</v>
      </c>
    </row>
    <row r="46" spans="1:13" x14ac:dyDescent="0.35">
      <c r="A46">
        <v>13</v>
      </c>
      <c r="B46" s="5" t="str">
        <f>VLOOKUP(A46,Contrats!$A$2:$B$179,2,FALSE)</f>
        <v>BESSA</v>
      </c>
      <c r="C46" s="2">
        <v>42577</v>
      </c>
      <c r="D46" s="3" t="s">
        <v>621</v>
      </c>
      <c r="E46" s="27">
        <v>2</v>
      </c>
      <c r="F46" s="28">
        <f t="shared" ca="1" si="1"/>
        <v>3</v>
      </c>
      <c r="G46" s="29">
        <f t="shared" ca="1" si="2"/>
        <v>3</v>
      </c>
      <c r="H46" s="30">
        <f t="shared" ca="1" si="3"/>
        <v>3</v>
      </c>
      <c r="I46" s="31">
        <f t="shared" ca="1" si="4"/>
        <v>3</v>
      </c>
      <c r="J46" s="25">
        <f t="shared" si="5"/>
        <v>1110</v>
      </c>
      <c r="K46" s="25">
        <f t="shared" ca="1" si="0"/>
        <v>36.1</v>
      </c>
      <c r="L46" s="25">
        <f t="shared" si="6"/>
        <v>2630</v>
      </c>
      <c r="M46" s="25">
        <f t="shared" ca="1" si="7"/>
        <v>3703.9</v>
      </c>
    </row>
    <row r="47" spans="1:13" x14ac:dyDescent="0.35">
      <c r="A47">
        <v>111</v>
      </c>
      <c r="B47" s="5" t="str">
        <f>VLOOKUP(A47,Contrats!$A$2:$B$179,2,FALSE)</f>
        <v>Red Pepper</v>
      </c>
      <c r="C47" s="2">
        <v>42419</v>
      </c>
      <c r="D47" s="3" t="s">
        <v>622</v>
      </c>
      <c r="E47" s="27">
        <v>1</v>
      </c>
      <c r="F47" s="28">
        <f t="shared" ca="1" si="1"/>
        <v>3</v>
      </c>
      <c r="G47" s="29">
        <f t="shared" ca="1" si="2"/>
        <v>3</v>
      </c>
      <c r="H47" s="30">
        <f t="shared" ca="1" si="3"/>
        <v>3</v>
      </c>
      <c r="I47" s="31">
        <f t="shared" ca="1" si="4"/>
        <v>3</v>
      </c>
      <c r="J47" s="25">
        <f t="shared" si="5"/>
        <v>1650</v>
      </c>
      <c r="K47" s="25">
        <f t="shared" ca="1" si="0"/>
        <v>53.650000000000006</v>
      </c>
      <c r="L47" s="25">
        <f t="shared" si="6"/>
        <v>3010</v>
      </c>
      <c r="M47" s="25">
        <f t="shared" ca="1" si="7"/>
        <v>4606.3500000000004</v>
      </c>
    </row>
    <row r="48" spans="1:13" x14ac:dyDescent="0.35">
      <c r="A48">
        <v>54</v>
      </c>
      <c r="B48" s="5" t="str">
        <f>VLOOKUP(A48,Contrats!$A$2:$B$179,2,FALSE)</f>
        <v>Fiorello Piadineria</v>
      </c>
      <c r="C48" s="2">
        <v>41582</v>
      </c>
      <c r="D48" s="3" t="s">
        <v>621</v>
      </c>
      <c r="E48" s="27">
        <v>1</v>
      </c>
      <c r="F48" s="28">
        <f t="shared" ca="1" si="1"/>
        <v>6</v>
      </c>
      <c r="G48" s="29">
        <f t="shared" ca="1" si="2"/>
        <v>6</v>
      </c>
      <c r="H48" s="30">
        <f t="shared" ca="1" si="3"/>
        <v>6</v>
      </c>
      <c r="I48" s="31">
        <f t="shared" ca="1" si="4"/>
        <v>6</v>
      </c>
      <c r="J48" s="25">
        <f t="shared" si="5"/>
        <v>1110</v>
      </c>
      <c r="K48" s="25">
        <f t="shared" ca="1" si="0"/>
        <v>36.1</v>
      </c>
      <c r="L48" s="25">
        <f t="shared" si="6"/>
        <v>3010</v>
      </c>
      <c r="M48" s="25">
        <f t="shared" ca="1" si="7"/>
        <v>4083.9</v>
      </c>
    </row>
    <row r="49" spans="1:13" x14ac:dyDescent="0.35">
      <c r="A49">
        <v>159</v>
      </c>
      <c r="B49" s="5" t="str">
        <f>VLOOKUP(A49,Contrats!$A$2:$B$179,2,FALSE)</f>
        <v>Brezelkönig</v>
      </c>
      <c r="C49" s="2">
        <v>42180</v>
      </c>
      <c r="D49" s="3" t="s">
        <v>622</v>
      </c>
      <c r="E49" s="27">
        <v>3</v>
      </c>
      <c r="F49" s="28">
        <f t="shared" ca="1" si="1"/>
        <v>4</v>
      </c>
      <c r="G49" s="29">
        <f t="shared" ca="1" si="2"/>
        <v>4</v>
      </c>
      <c r="H49" s="30">
        <f t="shared" ca="1" si="3"/>
        <v>4</v>
      </c>
      <c r="I49" s="31">
        <f t="shared" ca="1" si="4"/>
        <v>4</v>
      </c>
      <c r="J49" s="25">
        <f t="shared" si="5"/>
        <v>1650</v>
      </c>
      <c r="K49" s="25">
        <f t="shared" ca="1" si="0"/>
        <v>53.650000000000006</v>
      </c>
      <c r="L49" s="25">
        <f t="shared" si="6"/>
        <v>2420</v>
      </c>
      <c r="M49" s="25">
        <f t="shared" ca="1" si="7"/>
        <v>4016.35</v>
      </c>
    </row>
    <row r="51" spans="1:13" x14ac:dyDescent="0.35">
      <c r="K51" s="17"/>
      <c r="L51" s="14" t="s">
        <v>640</v>
      </c>
      <c r="M51" s="25">
        <f ca="1">AVERAGE(M9:M49)</f>
        <v>4086.8073170731709</v>
      </c>
    </row>
    <row r="52" spans="1:13" x14ac:dyDescent="0.35">
      <c r="K52" s="17"/>
      <c r="L52" s="14" t="s">
        <v>641</v>
      </c>
      <c r="M52" s="25">
        <f ca="1">MAX(M9:M49)</f>
        <v>4660</v>
      </c>
    </row>
    <row r="53" spans="1:13" ht="29" x14ac:dyDescent="0.35">
      <c r="B53" s="7"/>
      <c r="C53" s="11" t="s">
        <v>639</v>
      </c>
      <c r="D53" s="11" t="s">
        <v>637</v>
      </c>
      <c r="E53" s="11" t="s">
        <v>638</v>
      </c>
    </row>
    <row r="54" spans="1:13" x14ac:dyDescent="0.35">
      <c r="B54" s="14" t="s">
        <v>0</v>
      </c>
      <c r="C54" s="10">
        <v>1</v>
      </c>
      <c r="D54" s="12">
        <f>COUNTIF($E$9:$E$49,C54)</f>
        <v>13</v>
      </c>
      <c r="E54" s="26">
        <f ca="1">SUMIF($E$9:$E$49,C54,M9:M49)</f>
        <v>58079.549999999996</v>
      </c>
    </row>
    <row r="55" spans="1:13" x14ac:dyDescent="0.35">
      <c r="B55" s="14" t="s">
        <v>626</v>
      </c>
      <c r="C55" s="10">
        <v>2</v>
      </c>
      <c r="D55" s="12">
        <f t="shared" ref="D55:D56" si="8">COUNTIF($E$9:$E$49,C55)</f>
        <v>18</v>
      </c>
      <c r="E55" s="26">
        <f ca="1">SUMIF($E$9:$E$49,C55,M10:M50)</f>
        <v>74823.7</v>
      </c>
    </row>
    <row r="56" spans="1:13" x14ac:dyDescent="0.35">
      <c r="B56" s="14" t="s">
        <v>627</v>
      </c>
      <c r="C56" s="10">
        <v>3</v>
      </c>
      <c r="D56" s="12">
        <f t="shared" si="8"/>
        <v>10</v>
      </c>
      <c r="E56" s="26">
        <f ca="1">SUMIF($E$9:$E$49,C56,M11:M51)</f>
        <v>42898.557317073173</v>
      </c>
    </row>
  </sheetData>
  <mergeCells count="1">
    <mergeCell ref="A1:M1"/>
  </mergeCells>
  <conditionalFormatting sqref="C9:C49">
    <cfRule type="cellIs" dxfId="0" priority="1" operator="between">
      <formula>43466</formula>
      <formula>43830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Contrats</vt:lpstr>
      <vt:lpstr>Contrats filtre</vt:lpstr>
      <vt:lpstr>Sponsors 2020</vt:lpstr>
      <vt:lpstr>Contrats!Impression_des_titres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</dc:creator>
  <cp:lastModifiedBy>Thomas Fischer</cp:lastModifiedBy>
  <cp:lastPrinted>2019-11-17T08:23:55Z</cp:lastPrinted>
  <dcterms:created xsi:type="dcterms:W3CDTF">2019-09-29T20:54:30Z</dcterms:created>
  <dcterms:modified xsi:type="dcterms:W3CDTF">2020-01-29T16:35:58Z</dcterms:modified>
</cp:coreProperties>
</file>